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5480" windowHeight="7110" activeTab="1"/>
  </bookViews>
  <sheets>
    <sheet name="regjistri i detajuar " sheetId="1" r:id="rId1"/>
    <sheet name="Regjistri Prokurimeve 2020" sheetId="2" r:id="rId2"/>
    <sheet name="aktivitetet analitike" sheetId="4" r:id="rId3"/>
  </sheets>
  <definedNames>
    <definedName name="_xlnm._FilterDatabase" localSheetId="0" hidden="1">'regjistri i detajuar '!$A$6:$I$6</definedName>
    <definedName name="_xlnm._FilterDatabase" localSheetId="1" hidden="1">'Regjistri Prokurimeve 2020'!$A$3:$M$4</definedName>
  </definedNames>
  <calcPr calcId="125725"/>
</workbook>
</file>

<file path=xl/calcChain.xml><?xml version="1.0" encoding="utf-8"?>
<calcChain xmlns="http://schemas.openxmlformats.org/spreadsheetml/2006/main">
  <c r="J5" i="2"/>
  <c r="H5"/>
  <c r="J4"/>
  <c r="H4"/>
  <c r="C15" i="4"/>
  <c r="D5" l="1"/>
  <c r="E5"/>
  <c r="F5"/>
  <c r="G5"/>
  <c r="H5"/>
  <c r="I5"/>
  <c r="J5"/>
  <c r="K5"/>
  <c r="L5"/>
  <c r="M5"/>
  <c r="N5"/>
  <c r="O5"/>
  <c r="P5"/>
  <c r="Q5"/>
  <c r="R5"/>
  <c r="S5"/>
  <c r="T5"/>
  <c r="C5"/>
  <c r="D15"/>
  <c r="E15"/>
  <c r="F15"/>
  <c r="G15"/>
  <c r="H15"/>
  <c r="I15"/>
  <c r="J15"/>
  <c r="K15"/>
  <c r="L15"/>
  <c r="M15"/>
  <c r="N15"/>
  <c r="O15"/>
  <c r="P15"/>
  <c r="Q15"/>
  <c r="R15"/>
  <c r="S15"/>
  <c r="T15"/>
  <c r="D45" i="1"/>
  <c r="G75"/>
  <c r="G77" s="1"/>
  <c r="J46"/>
  <c r="D25" i="4"/>
  <c r="E25"/>
  <c r="F25"/>
  <c r="G25"/>
  <c r="H25"/>
  <c r="I25"/>
  <c r="J25"/>
  <c r="K25"/>
  <c r="L25"/>
  <c r="M25"/>
  <c r="N25"/>
  <c r="O25"/>
  <c r="P25"/>
  <c r="Q25"/>
  <c r="R25"/>
  <c r="S25"/>
  <c r="T25"/>
  <c r="D11"/>
  <c r="E11"/>
  <c r="F11"/>
  <c r="G11"/>
  <c r="H11"/>
  <c r="I11"/>
  <c r="J11"/>
  <c r="K11"/>
  <c r="L11"/>
  <c r="M11"/>
  <c r="N11"/>
  <c r="O11"/>
  <c r="P11"/>
  <c r="Q11"/>
  <c r="R11"/>
  <c r="S11"/>
  <c r="T11"/>
  <c r="S30" l="1"/>
  <c r="Q30"/>
  <c r="O30"/>
  <c r="M30"/>
  <c r="K30"/>
  <c r="I30"/>
  <c r="G30"/>
  <c r="E30"/>
  <c r="T30"/>
  <c r="R30"/>
  <c r="P30"/>
  <c r="N30"/>
  <c r="L30"/>
  <c r="J30"/>
  <c r="H30"/>
  <c r="F30"/>
  <c r="D30"/>
  <c r="C11"/>
  <c r="C25"/>
  <c r="F22" i="1"/>
  <c r="F19"/>
  <c r="F20"/>
  <c r="F21"/>
  <c r="C30" i="4" l="1"/>
</calcChain>
</file>

<file path=xl/sharedStrings.xml><?xml version="1.0" encoding="utf-8"?>
<sst xmlns="http://schemas.openxmlformats.org/spreadsheetml/2006/main" count="174" uniqueCount="151">
  <si>
    <t>Tabela 4</t>
  </si>
  <si>
    <t xml:space="preserve">KESHILLI I QARKUT  ELBASAN </t>
  </si>
  <si>
    <t>Nr</t>
  </si>
  <si>
    <t xml:space="preserve">Shpenzimet  operative </t>
  </si>
  <si>
    <t>Pagesa e A.K.Qarkut</t>
  </si>
  <si>
    <t>Shpenzime dieta brenda vendit</t>
  </si>
  <si>
    <t>Shpenzime dieta/udhetim jashte vendit</t>
  </si>
  <si>
    <t>Shpenzime per karburant</t>
  </si>
  <si>
    <t>Shpenzime vaj makina</t>
  </si>
  <si>
    <t>Shpenzime servis makine, pjese kembimi, goma</t>
  </si>
  <si>
    <t xml:space="preserve">Shpenzime te tjera transporti </t>
  </si>
  <si>
    <t xml:space="preserve">Shpenzime per larje te makinave te aparatit </t>
  </si>
  <si>
    <t>Shpenzime energji elektrike</t>
  </si>
  <si>
    <t>Shpenzime per uje</t>
  </si>
  <si>
    <t>Shpenzime  postare</t>
  </si>
  <si>
    <t>Blerje kancelarie, leter per printime, boje printeri, fotokopje</t>
  </si>
  <si>
    <t xml:space="preserve">Shpenzime per riparime fotokopje/kompjuter/pajisje </t>
  </si>
  <si>
    <t>Shpenzime pritje te huajsh dhe personalitete</t>
  </si>
  <si>
    <t>Shperblime per proces rekrutimi</t>
  </si>
  <si>
    <t>Trajnime personeli</t>
  </si>
  <si>
    <t>Faqe web Keshilli i Qarkut</t>
  </si>
  <si>
    <t>Sherbim Interneti</t>
  </si>
  <si>
    <t>Sherbim roje</t>
  </si>
  <si>
    <t>Sherbime pastrimi per ambjentet e zyrave</t>
  </si>
  <si>
    <t>Pagese qera salle per mbledhje/takime</t>
  </si>
  <si>
    <t>Taksa e bashkise</t>
  </si>
  <si>
    <t>Shpenzime ekspertesh, konsulence</t>
  </si>
  <si>
    <t>Kultura dhe trashegimia kulturore</t>
  </si>
  <si>
    <t>Investime-pajisje zyre, godine</t>
  </si>
  <si>
    <t>Keshilli i Qarkut Elbasan</t>
  </si>
  <si>
    <t>Objekti i prokurimit</t>
  </si>
  <si>
    <t>Burimi i Financimit</t>
  </si>
  <si>
    <t>Prokurime</t>
  </si>
  <si>
    <t>Siguracioni</t>
  </si>
  <si>
    <t>Viti</t>
  </si>
  <si>
    <t>I ri/I modifikuar</t>
  </si>
  <si>
    <t>Kontrate/
Marrveshje kuader</t>
  </si>
  <si>
    <t>Vlera per secilin</t>
  </si>
  <si>
    <t>Lloji i procedurës së prokurimit/
Minikontrate ne kuader te marreveshjes kuader/
Amendament kontrateper nevojat e fillim vitit</t>
  </si>
  <si>
    <t>Koha e planifikuar për shpalljen e procedurës (muaji)</t>
  </si>
  <si>
    <t>Organi që zhvillon procedurën e prokurimit në rastin e procedurave te përqendruara</t>
  </si>
  <si>
    <t>Tipi i Kontrates
(mall/pune/sherbim/
Marrveshje kuader</t>
  </si>
  <si>
    <t>Shpenzime emergjente per makinat</t>
  </si>
  <si>
    <t>Blerje dokumentacioni mandate libra protokolli</t>
  </si>
  <si>
    <t>Karburant</t>
  </si>
  <si>
    <t>Riparime fotokopje, kompjutera</t>
  </si>
  <si>
    <t>Pritje te huajsh personalitete</t>
  </si>
  <si>
    <t>Sherbime per kondicioneret</t>
  </si>
  <si>
    <t>Sherbime elektrike</t>
  </si>
  <si>
    <t>Sherbime hidraulike</t>
  </si>
  <si>
    <t>Sherbime brava, celesa, dritare, dyer</t>
  </si>
  <si>
    <t>Investime</t>
  </si>
  <si>
    <t>Blerje bileta udhetimi jashte vendit</t>
  </si>
  <si>
    <t>Taksat e makinave</t>
  </si>
  <si>
    <t>Larje e makinave</t>
  </si>
  <si>
    <t xml:space="preserve">Aktivitete Nderkombetare </t>
  </si>
  <si>
    <t xml:space="preserve">Aktivitete zyrtare dhe festive </t>
  </si>
  <si>
    <t xml:space="preserve">Qytete me kala </t>
  </si>
  <si>
    <t xml:space="preserve">Kujdesi Social </t>
  </si>
  <si>
    <t>Kalendari I aktiviteteve</t>
  </si>
  <si>
    <t xml:space="preserve">Totali </t>
  </si>
  <si>
    <t xml:space="preserve">Lodrat </t>
  </si>
  <si>
    <t xml:space="preserve">kancelari </t>
  </si>
  <si>
    <t xml:space="preserve">printime </t>
  </si>
  <si>
    <t xml:space="preserve">Qera salle </t>
  </si>
  <si>
    <t xml:space="preserve">dhurata </t>
  </si>
  <si>
    <t xml:space="preserve">korniza </t>
  </si>
  <si>
    <t xml:space="preserve">pagese artistesh </t>
  </si>
  <si>
    <t xml:space="preserve">pa prokurim </t>
  </si>
  <si>
    <t xml:space="preserve">Trans 
nderkombetar </t>
  </si>
  <si>
    <t>kurora =lule</t>
  </si>
  <si>
    <t xml:space="preserve">akomodim 
hotel,ushqim </t>
  </si>
  <si>
    <t xml:space="preserve">ushqime koktel </t>
  </si>
  <si>
    <t>Dj</t>
  </si>
  <si>
    <t xml:space="preserve">EMERTIMI </t>
  </si>
  <si>
    <t xml:space="preserve">flet palos 
baner </t>
  </si>
  <si>
    <t xml:space="preserve">eksperte 
lektor </t>
  </si>
  <si>
    <t xml:space="preserve">transpor
 brend </t>
  </si>
  <si>
    <t>Konferenca per arimin parauniversitar</t>
  </si>
  <si>
    <t>Barazia Gjinore, ceshtje te njohjes dhe te Edukimit mbi barazine</t>
  </si>
  <si>
    <t>pika 4</t>
  </si>
  <si>
    <t>Buxheti analitik 2020</t>
  </si>
  <si>
    <t xml:space="preserve">Taksa makinash kolaudim </t>
  </si>
  <si>
    <t xml:space="preserve">Shpenzime Siguracione  Makinave </t>
  </si>
  <si>
    <t xml:space="preserve">Djeta Hotele </t>
  </si>
  <si>
    <t xml:space="preserve">Prokurim </t>
  </si>
  <si>
    <t xml:space="preserve">pa Prokurim </t>
  </si>
  <si>
    <t xml:space="preserve">Pjese , vaj makina, </t>
  </si>
  <si>
    <t xml:space="preserve">Konferenca rajonale per zhvillimin e turizmit ne Qarkun Elbasan </t>
  </si>
  <si>
    <t xml:space="preserve"> Ribotim i materjalit promovues kalendarit te festaveper Qarkun </t>
  </si>
  <si>
    <t xml:space="preserve"> Ribotim i materjalit promovues celsi turistik per Qarkun </t>
  </si>
  <si>
    <t xml:space="preserve">dvd </t>
  </si>
  <si>
    <t>Ribotime</t>
  </si>
  <si>
    <t>Zhvillim kordinimi</t>
  </si>
  <si>
    <t>numrat  sipas regjistrit prok 2020</t>
  </si>
  <si>
    <t xml:space="preserve">dhjetor </t>
  </si>
  <si>
    <t>K.Qarku Elb</t>
  </si>
  <si>
    <t>P.V.Vogla</t>
  </si>
  <si>
    <t>Kontrate</t>
  </si>
  <si>
    <t>Juriste</t>
  </si>
  <si>
    <t xml:space="preserve">Bukurosh STAFA </t>
  </si>
  <si>
    <t>do hiqet</t>
  </si>
  <si>
    <t xml:space="preserve">telefoni shefit  transferte ke individe </t>
  </si>
  <si>
    <t xml:space="preserve">Shpenzime per materiale pastrimi dizifektim </t>
  </si>
  <si>
    <t>Shpenzime per blerje dokumentacioni(mandate,librashtypshkrime)</t>
  </si>
  <si>
    <t>Shpenzime per mirembajtje te zakonshme zyrebrava xhama  hidraulike</t>
  </si>
  <si>
    <t xml:space="preserve">Faqe interneti te qarkut ,mirembajtje hostim email+nga It ne faqen e internetit </t>
  </si>
  <si>
    <t xml:space="preserve">Hedhja e materjaleve nga IT ne faqen e internetit </t>
  </si>
  <si>
    <t xml:space="preserve">Botimi I njoftimeve dhe vendimeve te keshillit qarkut per vitin 2021ne media 
e shkruar sipas nevojave te keshillit Qarkut Elbasan </t>
  </si>
  <si>
    <t>Transmetim e njoftim ne media autvizive per vitin 2021 (njoftime,pershendetje te
 kryetarit dite te vecanta 0</t>
  </si>
  <si>
    <t xml:space="preserve">Blerje Programesh Kompjuterike </t>
  </si>
  <si>
    <t xml:space="preserve">Materiale pastrimi disifektim </t>
  </si>
  <si>
    <t>DETAJIMI  I AKTIVITETEVE  viti 2021</t>
  </si>
  <si>
    <t>DETAJIMI I AKTIVITETIT QENDRA AUTIKE   VITI 2021</t>
  </si>
  <si>
    <t xml:space="preserve">1  Qershor2021 Festa e femijve </t>
  </si>
  <si>
    <t xml:space="preserve">2 Prill2021.Dita Nderkombetare e autizmit </t>
  </si>
  <si>
    <t xml:space="preserve">3 dhjetor 2021 Dita nderkombetare e aftesise se kufizuar </t>
  </si>
  <si>
    <t xml:space="preserve">Festat e fund vitit  2021 Aktivitet femijet </t>
  </si>
  <si>
    <t xml:space="preserve">Te drejta te barabarta ,per mundesi te barabarta Projekt per aftesit e kufizuara </t>
  </si>
  <si>
    <t xml:space="preserve">Festivali Kombetar Folklorik I Gjirokastres </t>
  </si>
  <si>
    <t xml:space="preserve">Aktivitete Nderkombetare e Muzikes </t>
  </si>
  <si>
    <t xml:space="preserve">Pjesemarrja ne Festivale e takime kombetare organizuar nga Ministria e kultures </t>
  </si>
  <si>
    <t xml:space="preserve">Komisjoni I Statusit te deshmorit </t>
  </si>
  <si>
    <t>24/1</t>
  </si>
  <si>
    <t xml:space="preserve">Rikonstruksion I rruges Griqan -Labinot Fushe FazaIII(Bashkai Elbasan) </t>
  </si>
  <si>
    <t xml:space="preserve">Sistemim asfaltim I rruges varrezaShushice Fazae Dyte  Njesia Shushice Bashkia Elbasan </t>
  </si>
  <si>
    <t xml:space="preserve">Rikonstruksion I rruges Griqan -Labinot Fushe FazaII(Bashkai Elbasan) </t>
  </si>
  <si>
    <t xml:space="preserve">Mbikqyrsi  Rikonstruksion I rruges Griqan -Labinot Fushe FazaII(Bashkai Elbasan) </t>
  </si>
  <si>
    <t xml:space="preserve">KolaudatoriRikonstruksion I rruges Griqan -Labinot Fushe FazaII(Bashkai Elbasan) </t>
  </si>
  <si>
    <t xml:space="preserve">Mbikqyrsi Sistemim asfaltim I rruges varrezaShushice Fazae Dyte  Njesia Shushice Bashkia Elbasan </t>
  </si>
  <si>
    <t xml:space="preserve">Kolaudatori Sistemim asfaltim I rruges varrezaShushice Fazae Dyte  Njesia Shushice Bashkia Elbasan </t>
  </si>
  <si>
    <t xml:space="preserve">Mbikqyrsi  Rikonstruksion I rruges Griqan -Labinot Fushe FazaIII(Bashkai Elbasan) </t>
  </si>
  <si>
    <t xml:space="preserve">KolaudatoriRikonstruksion I rruges Griqan -Labinot Fushe FazaIII (Bashkai Elbasan) </t>
  </si>
  <si>
    <t xml:space="preserve">Mirembajtje Zyre dhe Godine keshilli Qarkut mbikqyrje </t>
  </si>
  <si>
    <t xml:space="preserve">Mirembajtje Zyre dhe Godine keshilli Qarkut kolaudim  </t>
  </si>
  <si>
    <t xml:space="preserve">Gladiola Doka </t>
  </si>
  <si>
    <t>Shef.Sekt.Finances</t>
  </si>
  <si>
    <t>Konc:</t>
  </si>
  <si>
    <t xml:space="preserve">Anida  Zejnelhoxha </t>
  </si>
  <si>
    <t>Shtese Regjistri i Prokurimeve Publike 2021</t>
  </si>
  <si>
    <t xml:space="preserve">     KRYETARI</t>
  </si>
  <si>
    <t>mall</t>
  </si>
  <si>
    <t xml:space="preserve">I ri </t>
  </si>
  <si>
    <t xml:space="preserve">Te ardhurat </t>
  </si>
  <si>
    <t>Fondi limit me tvsh</t>
  </si>
  <si>
    <t>Fondi Limit  pa  tvsh</t>
  </si>
  <si>
    <t xml:space="preserve">Te tjera pajisje pune ,materiale  sportive , mjete didaktike </t>
  </si>
  <si>
    <t>Materiale mjekësore</t>
  </si>
  <si>
    <t xml:space="preserve">NE MUNGESE E ME URDHER </t>
  </si>
  <si>
    <t>ZV/KRYETARI</t>
  </si>
  <si>
    <t>Lutfi LALA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</si>
</sst>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b/>
      <sz val="10"/>
      <color rgb="FF92D050"/>
      <name val="Times New Roman"/>
      <family val="1"/>
    </font>
    <font>
      <sz val="10"/>
      <color rgb="FF7030A0"/>
      <name val="Times New Roman"/>
      <family val="1"/>
    </font>
    <font>
      <b/>
      <sz val="10"/>
      <color rgb="FFFFC000"/>
      <name val="Times New Roman"/>
      <family val="1"/>
    </font>
    <font>
      <sz val="10"/>
      <color theme="3" tint="0.39997558519241921"/>
      <name val="Times New Roman"/>
      <family val="1"/>
    </font>
    <font>
      <sz val="10"/>
      <color theme="8"/>
      <name val="Times New Roman"/>
      <family val="1"/>
    </font>
    <font>
      <sz val="10"/>
      <color theme="9" tint="-0.249977111117893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00B0F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/>
    <xf numFmtId="164" fontId="6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164" fontId="4" fillId="0" borderId="0" xfId="1" applyNumberFormat="1" applyFont="1" applyBorder="1"/>
    <xf numFmtId="0" fontId="7" fillId="0" borderId="0" xfId="0" applyFont="1" applyBorder="1"/>
    <xf numFmtId="164" fontId="7" fillId="0" borderId="0" xfId="1" applyNumberFormat="1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6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5" fillId="0" borderId="0" xfId="0" applyFont="1" applyFill="1"/>
    <xf numFmtId="0" fontId="4" fillId="0" borderId="3" xfId="0" applyFont="1" applyFill="1" applyBorder="1" applyAlignment="1">
      <alignment horizontal="left" wrapText="1"/>
    </xf>
    <xf numFmtId="0" fontId="4" fillId="0" borderId="2" xfId="0" applyFont="1" applyBorder="1"/>
    <xf numFmtId="0" fontId="8" fillId="0" borderId="2" xfId="0" applyFont="1" applyBorder="1"/>
    <xf numFmtId="0" fontId="9" fillId="0" borderId="3" xfId="0" applyFont="1" applyBorder="1"/>
    <xf numFmtId="164" fontId="9" fillId="0" borderId="4" xfId="1" applyNumberFormat="1" applyFont="1" applyBorder="1"/>
    <xf numFmtId="0" fontId="10" fillId="0" borderId="0" xfId="0" applyFont="1"/>
    <xf numFmtId="0" fontId="4" fillId="0" borderId="0" xfId="0" applyFont="1"/>
    <xf numFmtId="164" fontId="10" fillId="0" borderId="0" xfId="0" applyNumberFormat="1" applyFont="1"/>
    <xf numFmtId="0" fontId="12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3" fontId="11" fillId="3" borderId="6" xfId="1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6" fillId="0" borderId="7" xfId="1" applyNumberFormat="1" applyFont="1" applyBorder="1"/>
    <xf numFmtId="164" fontId="4" fillId="0" borderId="7" xfId="1" applyNumberFormat="1" applyFont="1" applyFill="1" applyBorder="1"/>
    <xf numFmtId="164" fontId="4" fillId="0" borderId="7" xfId="1" applyNumberFormat="1" applyFont="1" applyBorder="1"/>
    <xf numFmtId="0" fontId="4" fillId="2" borderId="3" xfId="0" applyFont="1" applyFill="1" applyBorder="1"/>
    <xf numFmtId="0" fontId="12" fillId="3" borderId="8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4" fillId="7" borderId="3" xfId="0" applyFont="1" applyFill="1" applyBorder="1"/>
    <xf numFmtId="0" fontId="4" fillId="8" borderId="3" xfId="0" applyFont="1" applyFill="1" applyBorder="1"/>
    <xf numFmtId="0" fontId="4" fillId="9" borderId="3" xfId="0" applyFont="1" applyFill="1" applyBorder="1"/>
    <xf numFmtId="0" fontId="4" fillId="10" borderId="3" xfId="0" applyFont="1" applyFill="1" applyBorder="1"/>
    <xf numFmtId="0" fontId="4" fillId="11" borderId="3" xfId="0" applyFont="1" applyFill="1" applyBorder="1"/>
    <xf numFmtId="164" fontId="13" fillId="0" borderId="7" xfId="1" applyNumberFormat="1" applyFont="1" applyFill="1" applyBorder="1"/>
    <xf numFmtId="0" fontId="8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164" fontId="8" fillId="0" borderId="7" xfId="1" applyNumberFormat="1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0" xfId="0" applyFont="1" applyFill="1"/>
    <xf numFmtId="164" fontId="4" fillId="2" borderId="7" xfId="1" applyNumberFormat="1" applyFont="1" applyFill="1" applyBorder="1"/>
    <xf numFmtId="0" fontId="13" fillId="12" borderId="3" xfId="0" applyFont="1" applyFill="1" applyBorder="1"/>
    <xf numFmtId="0" fontId="13" fillId="0" borderId="3" xfId="0" applyFont="1" applyBorder="1"/>
    <xf numFmtId="164" fontId="13" fillId="0" borderId="7" xfId="1" applyNumberFormat="1" applyFont="1" applyBorder="1"/>
    <xf numFmtId="164" fontId="8" fillId="2" borderId="7" xfId="1" applyNumberFormat="1" applyFont="1" applyFill="1" applyBorder="1"/>
    <xf numFmtId="164" fontId="21" fillId="0" borderId="7" xfId="1" applyNumberFormat="1" applyFont="1" applyBorder="1"/>
    <xf numFmtId="0" fontId="23" fillId="0" borderId="0" xfId="0" applyFont="1"/>
    <xf numFmtId="0" fontId="24" fillId="0" borderId="7" xfId="0" applyFont="1" applyBorder="1"/>
    <xf numFmtId="0" fontId="23" fillId="0" borderId="7" xfId="0" applyFont="1" applyBorder="1"/>
    <xf numFmtId="164" fontId="24" fillId="0" borderId="7" xfId="1" applyNumberFormat="1" applyFont="1" applyBorder="1"/>
    <xf numFmtId="0" fontId="0" fillId="0" borderId="0" xfId="0" applyAlignment="1">
      <alignment wrapText="1"/>
    </xf>
    <xf numFmtId="0" fontId="25" fillId="0" borderId="0" xfId="0" applyFont="1"/>
    <xf numFmtId="0" fontId="0" fillId="0" borderId="7" xfId="0" applyBorder="1"/>
    <xf numFmtId="164" fontId="0" fillId="0" borderId="7" xfId="1" applyNumberFormat="1" applyFont="1" applyBorder="1"/>
    <xf numFmtId="164" fontId="0" fillId="0" borderId="7" xfId="1" applyNumberFormat="1" applyFont="1" applyFill="1" applyBorder="1"/>
    <xf numFmtId="0" fontId="26" fillId="0" borderId="0" xfId="0" applyFont="1" applyAlignment="1">
      <alignment wrapText="1"/>
    </xf>
    <xf numFmtId="0" fontId="24" fillId="0" borderId="3" xfId="0" applyFont="1" applyBorder="1"/>
    <xf numFmtId="0" fontId="0" fillId="0" borderId="3" xfId="0" applyBorder="1"/>
    <xf numFmtId="164" fontId="0" fillId="0" borderId="3" xfId="1" applyNumberFormat="1" applyFont="1" applyBorder="1"/>
    <xf numFmtId="0" fontId="27" fillId="0" borderId="7" xfId="0" applyFont="1" applyBorder="1"/>
    <xf numFmtId="0" fontId="30" fillId="0" borderId="7" xfId="0" applyFont="1" applyBorder="1"/>
    <xf numFmtId="164" fontId="29" fillId="2" borderId="7" xfId="0" applyNumberFormat="1" applyFont="1" applyFill="1" applyBorder="1"/>
    <xf numFmtId="0" fontId="32" fillId="0" borderId="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33" fillId="0" borderId="0" xfId="0" applyFont="1"/>
    <xf numFmtId="0" fontId="4" fillId="12" borderId="3" xfId="0" applyFont="1" applyFill="1" applyBorder="1"/>
    <xf numFmtId="164" fontId="3" fillId="0" borderId="0" xfId="1" applyNumberFormat="1" applyFont="1"/>
    <xf numFmtId="164" fontId="8" fillId="12" borderId="7" xfId="1" applyNumberFormat="1" applyFont="1" applyFill="1" applyBorder="1"/>
    <xf numFmtId="0" fontId="4" fillId="0" borderId="7" xfId="0" applyFont="1" applyBorder="1"/>
    <xf numFmtId="0" fontId="4" fillId="12" borderId="3" xfId="0" applyFont="1" applyFill="1" applyBorder="1" applyAlignment="1">
      <alignment horizontal="left" wrapText="1"/>
    </xf>
    <xf numFmtId="164" fontId="0" fillId="0" borderId="0" xfId="0" applyNumberFormat="1"/>
    <xf numFmtId="164" fontId="4" fillId="0" borderId="0" xfId="0" applyNumberFormat="1" applyFont="1"/>
    <xf numFmtId="0" fontId="11" fillId="3" borderId="13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14" xfId="0" applyFont="1" applyBorder="1"/>
    <xf numFmtId="0" fontId="13" fillId="0" borderId="15" xfId="0" applyFont="1" applyFill="1" applyBorder="1"/>
    <xf numFmtId="3" fontId="0" fillId="0" borderId="7" xfId="0" applyNumberFormat="1" applyBorder="1"/>
    <xf numFmtId="164" fontId="21" fillId="0" borderId="3" xfId="1" applyNumberFormat="1" applyFont="1" applyBorder="1"/>
    <xf numFmtId="164" fontId="4" fillId="0" borderId="3" xfId="1" applyNumberFormat="1" applyFont="1" applyFill="1" applyBorder="1"/>
    <xf numFmtId="164" fontId="4" fillId="2" borderId="3" xfId="1" applyNumberFormat="1" applyFont="1" applyFill="1" applyBorder="1"/>
    <xf numFmtId="164" fontId="15" fillId="0" borderId="3" xfId="1" applyNumberFormat="1" applyFont="1" applyFill="1" applyBorder="1"/>
    <xf numFmtId="164" fontId="15" fillId="2" borderId="3" xfId="1" applyNumberFormat="1" applyFont="1" applyFill="1" applyBorder="1"/>
    <xf numFmtId="164" fontId="22" fillId="0" borderId="3" xfId="1" applyNumberFormat="1" applyFont="1" applyFill="1" applyBorder="1"/>
    <xf numFmtId="164" fontId="13" fillId="0" borderId="3" xfId="1" applyNumberFormat="1" applyFont="1" applyFill="1" applyBorder="1"/>
    <xf numFmtId="164" fontId="16" fillId="0" borderId="3" xfId="1" applyNumberFormat="1" applyFont="1" applyFill="1" applyBorder="1"/>
    <xf numFmtId="164" fontId="17" fillId="0" borderId="3" xfId="1" applyNumberFormat="1" applyFont="1" applyFill="1" applyBorder="1"/>
    <xf numFmtId="164" fontId="18" fillId="0" borderId="3" xfId="1" applyNumberFormat="1" applyFont="1" applyFill="1" applyBorder="1"/>
    <xf numFmtId="164" fontId="19" fillId="0" borderId="3" xfId="1" applyNumberFormat="1" applyFont="1" applyFill="1" applyBorder="1"/>
    <xf numFmtId="164" fontId="14" fillId="0" borderId="3" xfId="1" applyNumberFormat="1" applyFont="1" applyFill="1" applyBorder="1"/>
    <xf numFmtId="164" fontId="20" fillId="0" borderId="3" xfId="1" applyNumberFormat="1" applyFont="1" applyFill="1" applyBorder="1"/>
    <xf numFmtId="164" fontId="8" fillId="0" borderId="3" xfId="1" applyNumberFormat="1" applyFont="1" applyFill="1" applyBorder="1"/>
    <xf numFmtId="164" fontId="13" fillId="0" borderId="3" xfId="1" applyNumberFormat="1" applyFont="1" applyBorder="1"/>
    <xf numFmtId="164" fontId="4" fillId="0" borderId="3" xfId="1" applyNumberFormat="1" applyFont="1" applyBorder="1"/>
    <xf numFmtId="164" fontId="4" fillId="12" borderId="3" xfId="1" applyNumberFormat="1" applyFont="1" applyFill="1" applyBorder="1" applyAlignment="1">
      <alignment horizontal="left" wrapText="1"/>
    </xf>
    <xf numFmtId="164" fontId="4" fillId="12" borderId="3" xfId="1" applyNumberFormat="1" applyFont="1" applyFill="1" applyBorder="1"/>
    <xf numFmtId="164" fontId="24" fillId="12" borderId="7" xfId="1" applyNumberFormat="1" applyFont="1" applyFill="1" applyBorder="1"/>
    <xf numFmtId="164" fontId="29" fillId="2" borderId="7" xfId="1" applyNumberFormat="1" applyFont="1" applyFill="1" applyBorder="1"/>
    <xf numFmtId="0" fontId="28" fillId="2" borderId="2" xfId="0" applyFont="1" applyFill="1" applyBorder="1"/>
    <xf numFmtId="0" fontId="28" fillId="2" borderId="3" xfId="0" applyFont="1" applyFill="1" applyBorder="1"/>
    <xf numFmtId="0" fontId="29" fillId="2" borderId="3" xfId="0" applyFont="1" applyFill="1" applyBorder="1"/>
    <xf numFmtId="0" fontId="34" fillId="2" borderId="7" xfId="0" applyFont="1" applyFill="1" applyBorder="1"/>
    <xf numFmtId="0" fontId="23" fillId="13" borderId="7" xfId="0" applyFont="1" applyFill="1" applyBorder="1"/>
    <xf numFmtId="164" fontId="23" fillId="13" borderId="7" xfId="0" applyNumberFormat="1" applyFont="1" applyFill="1" applyBorder="1"/>
    <xf numFmtId="16" fontId="4" fillId="0" borderId="2" xfId="0" applyNumberFormat="1" applyFont="1" applyBorder="1"/>
    <xf numFmtId="164" fontId="3" fillId="0" borderId="0" xfId="0" applyNumberFormat="1" applyFont="1"/>
    <xf numFmtId="164" fontId="8" fillId="0" borderId="3" xfId="1" applyNumberFormat="1" applyFont="1" applyFill="1" applyBorder="1" applyAlignment="1">
      <alignment horizontal="left"/>
    </xf>
    <xf numFmtId="164" fontId="31" fillId="0" borderId="7" xfId="1" applyNumberFormat="1" applyFont="1" applyBorder="1"/>
    <xf numFmtId="164" fontId="8" fillId="0" borderId="7" xfId="1" applyNumberFormat="1" applyFont="1" applyBorder="1"/>
    <xf numFmtId="164" fontId="5" fillId="0" borderId="0" xfId="0" applyNumberFormat="1" applyFont="1"/>
    <xf numFmtId="164" fontId="8" fillId="12" borderId="3" xfId="1" applyNumberFormat="1" applyFont="1" applyFill="1" applyBorder="1" applyAlignment="1">
      <alignment horizontal="left"/>
    </xf>
    <xf numFmtId="164" fontId="36" fillId="0" borderId="4" xfId="1" applyNumberFormat="1" applyFont="1" applyBorder="1"/>
    <xf numFmtId="0" fontId="4" fillId="0" borderId="3" xfId="0" applyFont="1" applyBorder="1" applyAlignment="1">
      <alignment wrapText="1"/>
    </xf>
    <xf numFmtId="0" fontId="13" fillId="0" borderId="7" xfId="0" applyFont="1" applyFill="1" applyBorder="1"/>
    <xf numFmtId="0" fontId="28" fillId="2" borderId="9" xfId="0" applyFont="1" applyFill="1" applyBorder="1"/>
    <xf numFmtId="0" fontId="13" fillId="0" borderId="7" xfId="0" applyFont="1" applyBorder="1"/>
    <xf numFmtId="0" fontId="35" fillId="0" borderId="7" xfId="0" applyFont="1" applyFill="1" applyBorder="1"/>
    <xf numFmtId="0" fontId="4" fillId="0" borderId="7" xfId="0" applyFont="1" applyFill="1" applyBorder="1"/>
    <xf numFmtId="0" fontId="0" fillId="13" borderId="0" xfId="0" applyFill="1"/>
    <xf numFmtId="164" fontId="23" fillId="14" borderId="7" xfId="0" applyNumberFormat="1" applyFont="1" applyFill="1" applyBorder="1"/>
    <xf numFmtId="164" fontId="31" fillId="0" borderId="7" xfId="1" applyNumberFormat="1" applyFont="1" applyFill="1" applyBorder="1"/>
    <xf numFmtId="164" fontId="31" fillId="2" borderId="3" xfId="1" applyNumberFormat="1" applyFont="1" applyFill="1" applyBorder="1"/>
    <xf numFmtId="164" fontId="31" fillId="2" borderId="7" xfId="1" applyNumberFormat="1" applyFont="1" applyFill="1" applyBorder="1"/>
    <xf numFmtId="164" fontId="4" fillId="13" borderId="3" xfId="1" applyNumberFormat="1" applyFont="1" applyFill="1" applyBorder="1"/>
    <xf numFmtId="0" fontId="0" fillId="2" borderId="0" xfId="0" applyFill="1"/>
    <xf numFmtId="0" fontId="25" fillId="2" borderId="0" xfId="0" applyFont="1" applyFill="1"/>
    <xf numFmtId="0" fontId="12" fillId="0" borderId="0" xfId="0" applyFont="1" applyAlignment="1">
      <alignment vertical="center"/>
    </xf>
    <xf numFmtId="0" fontId="37" fillId="12" borderId="1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43" fontId="37" fillId="12" borderId="9" xfId="1" applyFont="1" applyFill="1" applyBorder="1" applyAlignment="1">
      <alignment horizontal="center" vertical="center" wrapText="1"/>
    </xf>
    <xf numFmtId="164" fontId="37" fillId="12" borderId="9" xfId="1" applyNumberFormat="1" applyFont="1" applyFill="1" applyBorder="1" applyAlignment="1">
      <alignment horizontal="center" vertical="center" wrapText="1"/>
    </xf>
    <xf numFmtId="0" fontId="38" fillId="0" borderId="0" xfId="0" applyFont="1"/>
    <xf numFmtId="164" fontId="38" fillId="0" borderId="0" xfId="0" applyNumberFormat="1" applyFont="1"/>
    <xf numFmtId="165" fontId="10" fillId="12" borderId="9" xfId="1" applyNumberFormat="1" applyFont="1" applyFill="1" applyBorder="1" applyAlignment="1">
      <alignment horizontal="center" vertical="center" wrapText="1"/>
    </xf>
    <xf numFmtId="165" fontId="10" fillId="12" borderId="7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1" fillId="0" borderId="0" xfId="0" applyNumberFormat="1" applyFont="1"/>
    <xf numFmtId="0" fontId="39" fillId="0" borderId="0" xfId="0" applyFont="1"/>
    <xf numFmtId="0" fontId="41" fillId="0" borderId="0" xfId="0" applyFont="1"/>
    <xf numFmtId="0" fontId="42" fillId="0" borderId="0" xfId="0" applyFont="1"/>
    <xf numFmtId="0" fontId="4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3"/>
  <sheetViews>
    <sheetView topLeftCell="A10" zoomScale="110" zoomScaleNormal="110" workbookViewId="0">
      <selection activeCell="D34" sqref="D34:D35"/>
    </sheetView>
  </sheetViews>
  <sheetFormatPr defaultRowHeight="12.75"/>
  <cols>
    <col min="1" max="1" width="9.140625" style="5"/>
    <col min="2" max="2" width="7" style="2" customWidth="1"/>
    <col min="3" max="3" width="81" style="2" customWidth="1"/>
    <col min="4" max="4" width="11.5703125" style="28" customWidth="1"/>
    <col min="5" max="5" width="4.140625" style="28" customWidth="1"/>
    <col min="6" max="6" width="33.42578125" style="2" customWidth="1"/>
    <col min="7" max="7" width="13.5703125" style="2" customWidth="1"/>
    <col min="8" max="8" width="12.85546875" style="28" customWidth="1"/>
    <col min="9" max="9" width="9.140625" style="4"/>
    <col min="10" max="10" width="12.28515625" style="4" customWidth="1"/>
    <col min="11" max="11" width="9" style="4" customWidth="1"/>
    <col min="12" max="16384" width="9.140625" style="4"/>
  </cols>
  <sheetData>
    <row r="1" spans="1:26">
      <c r="A1" s="1" t="s">
        <v>0</v>
      </c>
      <c r="D1" s="3"/>
      <c r="E1" s="3"/>
      <c r="H1" s="3"/>
    </row>
    <row r="2" spans="1:26" ht="13.5">
      <c r="C2" s="6" t="s">
        <v>1</v>
      </c>
      <c r="D2" s="7"/>
      <c r="E2" s="7"/>
      <c r="F2" s="6"/>
      <c r="G2" s="6"/>
      <c r="H2" s="7"/>
    </row>
    <row r="3" spans="1:26">
      <c r="A3" s="8"/>
      <c r="B3" s="9"/>
      <c r="C3" s="10"/>
      <c r="D3" s="11"/>
      <c r="E3" s="11"/>
      <c r="F3" s="10"/>
      <c r="G3" s="10"/>
      <c r="H3" s="11"/>
    </row>
    <row r="4" spans="1:26">
      <c r="A4" s="8"/>
      <c r="B4" s="9"/>
      <c r="C4" s="12" t="s">
        <v>81</v>
      </c>
      <c r="D4" s="13"/>
      <c r="E4" s="13"/>
      <c r="F4" s="12"/>
      <c r="G4" s="12"/>
      <c r="H4" s="13"/>
    </row>
    <row r="5" spans="1:26">
      <c r="A5" s="8"/>
      <c r="B5" s="9"/>
      <c r="C5" s="12"/>
      <c r="D5" s="13"/>
      <c r="E5" s="13"/>
      <c r="F5" s="12"/>
      <c r="G5" s="12"/>
      <c r="H5" s="13"/>
    </row>
    <row r="6" spans="1:26" ht="15">
      <c r="A6" s="14">
        <v>2</v>
      </c>
      <c r="B6" s="15">
        <v>602</v>
      </c>
      <c r="C6" s="18" t="s">
        <v>3</v>
      </c>
      <c r="D6" s="60"/>
      <c r="E6" s="92"/>
      <c r="F6" s="18" t="s">
        <v>32</v>
      </c>
      <c r="G6" s="18" t="s">
        <v>85</v>
      </c>
      <c r="H6" s="35" t="s">
        <v>86</v>
      </c>
      <c r="I6" s="74"/>
      <c r="J6" s="74"/>
      <c r="K6" s="74"/>
      <c r="L6" s="78"/>
      <c r="M6" s="74"/>
      <c r="N6" s="78"/>
      <c r="O6" s="78"/>
      <c r="P6" s="75"/>
      <c r="Q6" s="74"/>
      <c r="R6" s="74"/>
      <c r="S6" s="75"/>
      <c r="T6" s="77"/>
      <c r="U6" s="78"/>
      <c r="V6" s="74"/>
      <c r="W6" s="78"/>
      <c r="X6" s="74"/>
      <c r="Y6" s="75"/>
      <c r="Z6" s="75"/>
    </row>
    <row r="7" spans="1:26">
      <c r="A7" s="17">
        <v>1</v>
      </c>
      <c r="B7" s="19"/>
      <c r="C7" s="16" t="s">
        <v>4</v>
      </c>
      <c r="D7" s="52">
        <v>900000</v>
      </c>
      <c r="E7" s="93">
        <v>1</v>
      </c>
      <c r="F7" s="16" t="s">
        <v>4</v>
      </c>
      <c r="G7" s="109"/>
      <c r="H7" s="36">
        <v>900000</v>
      </c>
    </row>
    <row r="8" spans="1:26">
      <c r="A8" s="17">
        <v>2</v>
      </c>
      <c r="B8" s="19"/>
      <c r="C8" s="16" t="s">
        <v>5</v>
      </c>
      <c r="D8" s="52">
        <v>100000</v>
      </c>
      <c r="E8" s="93">
        <v>2</v>
      </c>
      <c r="F8" s="16" t="s">
        <v>5</v>
      </c>
      <c r="G8" s="109"/>
      <c r="H8" s="36">
        <v>100000</v>
      </c>
    </row>
    <row r="9" spans="1:26">
      <c r="A9" s="17">
        <v>3</v>
      </c>
      <c r="B9" s="19"/>
      <c r="C9" s="16" t="s">
        <v>6</v>
      </c>
      <c r="D9" s="52">
        <v>1500000</v>
      </c>
      <c r="E9" s="93">
        <v>3</v>
      </c>
      <c r="F9" s="47" t="s">
        <v>52</v>
      </c>
      <c r="G9" s="137">
        <v>750000</v>
      </c>
      <c r="H9" s="36"/>
    </row>
    <row r="10" spans="1:26">
      <c r="A10" s="17"/>
      <c r="B10" s="19"/>
      <c r="C10" s="16"/>
      <c r="D10" s="52"/>
      <c r="E10" s="93">
        <v>3</v>
      </c>
      <c r="F10" s="80" t="s">
        <v>84</v>
      </c>
      <c r="G10" s="109"/>
      <c r="H10" s="36">
        <v>750000</v>
      </c>
    </row>
    <row r="11" spans="1:26">
      <c r="A11" s="17">
        <v>4</v>
      </c>
      <c r="B11" s="19"/>
      <c r="C11" s="20" t="s">
        <v>7</v>
      </c>
      <c r="D11" s="59">
        <v>700000</v>
      </c>
      <c r="E11" s="94">
        <v>4</v>
      </c>
      <c r="F11" s="43" t="s">
        <v>44</v>
      </c>
      <c r="G11" s="137">
        <v>700000</v>
      </c>
      <c r="H11" s="55"/>
    </row>
    <row r="12" spans="1:26">
      <c r="A12" s="17">
        <v>5</v>
      </c>
      <c r="B12" s="19"/>
      <c r="C12" s="16" t="s">
        <v>8</v>
      </c>
      <c r="D12" s="52">
        <v>100000</v>
      </c>
      <c r="E12" s="95">
        <v>5</v>
      </c>
      <c r="F12" s="44" t="s">
        <v>87</v>
      </c>
      <c r="G12" s="137">
        <v>100000</v>
      </c>
      <c r="H12" s="52"/>
    </row>
    <row r="13" spans="1:26">
      <c r="A13" s="17">
        <v>6</v>
      </c>
      <c r="B13" s="19"/>
      <c r="C13" s="16" t="s">
        <v>9</v>
      </c>
      <c r="D13" s="52">
        <v>800000</v>
      </c>
      <c r="E13" s="95">
        <v>6</v>
      </c>
      <c r="F13" s="16" t="s">
        <v>9</v>
      </c>
      <c r="G13" s="137">
        <v>800000</v>
      </c>
      <c r="H13" s="52"/>
    </row>
    <row r="14" spans="1:26">
      <c r="A14" s="17">
        <v>7</v>
      </c>
      <c r="B14" s="19"/>
      <c r="C14" s="16" t="s">
        <v>83</v>
      </c>
      <c r="D14" s="59">
        <v>150000</v>
      </c>
      <c r="E14" s="96">
        <v>7</v>
      </c>
      <c r="F14" s="42" t="s">
        <v>33</v>
      </c>
      <c r="G14" s="137">
        <v>150000</v>
      </c>
      <c r="H14" s="52"/>
    </row>
    <row r="15" spans="1:26">
      <c r="A15" s="17">
        <v>8</v>
      </c>
      <c r="B15" s="19"/>
      <c r="C15" s="16" t="s">
        <v>82</v>
      </c>
      <c r="D15" s="52">
        <v>150000</v>
      </c>
      <c r="E15" s="95">
        <v>7</v>
      </c>
      <c r="F15" s="42" t="s">
        <v>53</v>
      </c>
      <c r="G15" s="94"/>
      <c r="H15" s="36">
        <v>150000</v>
      </c>
    </row>
    <row r="16" spans="1:26">
      <c r="A16" s="17">
        <v>9</v>
      </c>
      <c r="B16" s="19"/>
      <c r="C16" s="16" t="s">
        <v>10</v>
      </c>
      <c r="D16" s="52">
        <v>50000</v>
      </c>
      <c r="E16" s="97">
        <v>8</v>
      </c>
      <c r="F16" s="42" t="s">
        <v>42</v>
      </c>
      <c r="G16" s="137">
        <v>50000</v>
      </c>
      <c r="H16" s="52"/>
    </row>
    <row r="17" spans="1:8">
      <c r="A17" s="17">
        <v>10</v>
      </c>
      <c r="B17" s="19"/>
      <c r="C17" s="16" t="s">
        <v>11</v>
      </c>
      <c r="D17" s="52">
        <v>60000</v>
      </c>
      <c r="E17" s="98">
        <v>9</v>
      </c>
      <c r="F17" s="42" t="s">
        <v>54</v>
      </c>
      <c r="G17" s="137">
        <v>60000</v>
      </c>
      <c r="H17" s="36"/>
    </row>
    <row r="18" spans="1:8">
      <c r="A18" s="17">
        <v>11</v>
      </c>
      <c r="B18" s="19" t="s">
        <v>101</v>
      </c>
      <c r="C18" s="16" t="s">
        <v>102</v>
      </c>
      <c r="D18" s="52">
        <v>48000</v>
      </c>
      <c r="E18" s="99"/>
      <c r="F18" s="42"/>
      <c r="G18" s="94"/>
      <c r="H18" s="36">
        <v>48000</v>
      </c>
    </row>
    <row r="19" spans="1:8">
      <c r="A19" s="17">
        <v>12</v>
      </c>
      <c r="B19" s="19"/>
      <c r="C19" s="16" t="s">
        <v>12</v>
      </c>
      <c r="D19" s="52">
        <v>600000</v>
      </c>
      <c r="E19" s="93">
        <v>12</v>
      </c>
      <c r="F19" s="16" t="str">
        <f t="shared" ref="F19:F21" si="0">+C19</f>
        <v>Shpenzime energji elektrike</v>
      </c>
      <c r="G19" s="109"/>
      <c r="H19" s="36">
        <v>600000</v>
      </c>
    </row>
    <row r="20" spans="1:8">
      <c r="A20" s="17">
        <v>13</v>
      </c>
      <c r="B20" s="19"/>
      <c r="C20" s="16" t="s">
        <v>13</v>
      </c>
      <c r="D20" s="52">
        <v>36000</v>
      </c>
      <c r="E20" s="93">
        <v>13</v>
      </c>
      <c r="F20" s="16" t="str">
        <f t="shared" si="0"/>
        <v>Shpenzime per uje</v>
      </c>
      <c r="G20" s="109"/>
      <c r="H20" s="36">
        <v>36000</v>
      </c>
    </row>
    <row r="21" spans="1:8">
      <c r="A21" s="17">
        <v>14</v>
      </c>
      <c r="B21" s="19"/>
      <c r="C21" s="16" t="s">
        <v>14</v>
      </c>
      <c r="D21" s="52">
        <v>48000</v>
      </c>
      <c r="E21" s="93">
        <v>14</v>
      </c>
      <c r="F21" s="16" t="str">
        <f t="shared" si="0"/>
        <v>Shpenzime  postare</v>
      </c>
      <c r="G21" s="109"/>
      <c r="H21" s="36">
        <v>48000</v>
      </c>
    </row>
    <row r="22" spans="1:8">
      <c r="A22" s="17">
        <v>15</v>
      </c>
      <c r="B22" s="19"/>
      <c r="C22" s="16" t="s">
        <v>15</v>
      </c>
      <c r="D22" s="52">
        <v>300000</v>
      </c>
      <c r="E22" s="99">
        <v>15</v>
      </c>
      <c r="F22" s="41" t="str">
        <f>+C22</f>
        <v>Blerje kancelarie, leter per printime, boje printeri, fotokopje</v>
      </c>
      <c r="G22" s="137">
        <v>300000</v>
      </c>
      <c r="H22" s="36"/>
    </row>
    <row r="23" spans="1:8">
      <c r="A23" s="17">
        <v>16</v>
      </c>
      <c r="B23" s="19"/>
      <c r="C23" s="20" t="s">
        <v>103</v>
      </c>
      <c r="D23" s="52">
        <v>300000</v>
      </c>
      <c r="E23" s="100">
        <v>16</v>
      </c>
      <c r="F23" s="42" t="s">
        <v>111</v>
      </c>
      <c r="G23" s="137">
        <v>300000</v>
      </c>
      <c r="H23" s="52"/>
    </row>
    <row r="24" spans="1:8">
      <c r="A24" s="17">
        <v>17</v>
      </c>
      <c r="B24" s="19"/>
      <c r="C24" s="16" t="s">
        <v>104</v>
      </c>
      <c r="D24" s="52">
        <v>100000</v>
      </c>
      <c r="E24" s="101">
        <v>17</v>
      </c>
      <c r="F24" s="40" t="s">
        <v>43</v>
      </c>
      <c r="G24" s="94">
        <v>100000</v>
      </c>
      <c r="H24" s="36"/>
    </row>
    <row r="25" spans="1:8" s="21" customFormat="1">
      <c r="A25" s="17">
        <v>18</v>
      </c>
      <c r="B25" s="19"/>
      <c r="C25" s="20" t="s">
        <v>16</v>
      </c>
      <c r="D25" s="52">
        <v>200000</v>
      </c>
      <c r="E25" s="98">
        <v>18</v>
      </c>
      <c r="F25" s="45" t="s">
        <v>45</v>
      </c>
      <c r="G25" s="94">
        <v>200000</v>
      </c>
      <c r="H25" s="36"/>
    </row>
    <row r="26" spans="1:8" s="21" customFormat="1">
      <c r="A26" s="17">
        <v>19</v>
      </c>
      <c r="B26" s="19"/>
      <c r="C26" s="20" t="s">
        <v>105</v>
      </c>
      <c r="D26" s="52">
        <v>100000</v>
      </c>
      <c r="E26" s="102">
        <v>19</v>
      </c>
      <c r="F26" s="38" t="s">
        <v>47</v>
      </c>
      <c r="G26" s="94">
        <v>25000</v>
      </c>
      <c r="H26" s="36"/>
    </row>
    <row r="27" spans="1:8" s="21" customFormat="1">
      <c r="A27" s="17">
        <v>20</v>
      </c>
      <c r="B27" s="19"/>
      <c r="C27" s="20"/>
      <c r="D27" s="52"/>
      <c r="E27" s="93">
        <v>19</v>
      </c>
      <c r="F27" s="38" t="s">
        <v>50</v>
      </c>
      <c r="G27" s="94">
        <v>25000</v>
      </c>
      <c r="H27" s="36"/>
    </row>
    <row r="28" spans="1:8" s="21" customFormat="1">
      <c r="A28" s="17">
        <v>21</v>
      </c>
      <c r="B28" s="19"/>
      <c r="C28" s="20"/>
      <c r="D28" s="52"/>
      <c r="E28" s="93">
        <v>19</v>
      </c>
      <c r="F28" s="38" t="s">
        <v>48</v>
      </c>
      <c r="G28" s="94">
        <v>25000</v>
      </c>
      <c r="H28" s="36"/>
    </row>
    <row r="29" spans="1:8" s="21" customFormat="1">
      <c r="A29" s="17"/>
      <c r="B29" s="19"/>
      <c r="C29" s="20"/>
      <c r="D29" s="52"/>
      <c r="E29" s="93">
        <v>19</v>
      </c>
      <c r="F29" s="38" t="s">
        <v>49</v>
      </c>
      <c r="G29" s="94">
        <v>25000</v>
      </c>
      <c r="H29" s="36"/>
    </row>
    <row r="30" spans="1:8" s="21" customFormat="1">
      <c r="A30" s="17"/>
      <c r="B30" s="19"/>
      <c r="C30" s="20"/>
      <c r="D30" s="52"/>
      <c r="E30" s="98"/>
      <c r="F30" s="80"/>
      <c r="G30" s="109"/>
      <c r="H30" s="36"/>
    </row>
    <row r="31" spans="1:8" s="21" customFormat="1">
      <c r="A31" s="17">
        <v>21</v>
      </c>
      <c r="B31" s="19"/>
      <c r="C31" s="20" t="s">
        <v>17</v>
      </c>
      <c r="D31" s="52">
        <v>100000</v>
      </c>
      <c r="E31" s="101">
        <v>21</v>
      </c>
      <c r="F31" s="46" t="s">
        <v>46</v>
      </c>
      <c r="G31" s="94">
        <v>100000</v>
      </c>
      <c r="H31" s="36"/>
    </row>
    <row r="32" spans="1:8" s="21" customFormat="1">
      <c r="A32" s="17">
        <v>22</v>
      </c>
      <c r="B32" s="19"/>
      <c r="C32" s="20" t="s">
        <v>18</v>
      </c>
      <c r="D32" s="52">
        <v>200000</v>
      </c>
      <c r="E32" s="93">
        <v>22</v>
      </c>
      <c r="F32" s="20" t="s">
        <v>18</v>
      </c>
      <c r="G32" s="109"/>
      <c r="H32" s="36">
        <v>200000</v>
      </c>
    </row>
    <row r="33" spans="1:10" s="21" customFormat="1">
      <c r="A33" s="17">
        <v>23</v>
      </c>
      <c r="B33" s="19"/>
      <c r="C33" s="22" t="s">
        <v>19</v>
      </c>
      <c r="D33" s="52">
        <v>200000</v>
      </c>
      <c r="E33" s="98">
        <v>23</v>
      </c>
      <c r="F33" s="84" t="s">
        <v>19</v>
      </c>
      <c r="G33" s="108"/>
      <c r="H33" s="36">
        <v>200000</v>
      </c>
    </row>
    <row r="34" spans="1:10">
      <c r="A34" s="17">
        <v>24</v>
      </c>
      <c r="B34" s="19"/>
      <c r="C34" s="16" t="s">
        <v>106</v>
      </c>
      <c r="D34" s="52">
        <v>25000</v>
      </c>
      <c r="E34" s="103">
        <v>24</v>
      </c>
      <c r="F34" s="42" t="s">
        <v>20</v>
      </c>
      <c r="G34" s="94">
        <v>25000</v>
      </c>
      <c r="H34" s="36"/>
    </row>
    <row r="35" spans="1:10">
      <c r="A35" s="17" t="s">
        <v>123</v>
      </c>
      <c r="B35" s="19"/>
      <c r="C35" s="16" t="s">
        <v>107</v>
      </c>
      <c r="D35" s="52">
        <v>40000</v>
      </c>
      <c r="E35" s="103">
        <v>25</v>
      </c>
      <c r="F35" s="16" t="s">
        <v>107</v>
      </c>
      <c r="G35" s="94">
        <v>40000</v>
      </c>
      <c r="H35" s="36"/>
    </row>
    <row r="36" spans="1:10">
      <c r="A36" s="17">
        <v>25</v>
      </c>
      <c r="B36" s="19"/>
      <c r="C36" s="16" t="s">
        <v>21</v>
      </c>
      <c r="D36" s="52">
        <v>60000</v>
      </c>
      <c r="E36" s="98">
        <v>25</v>
      </c>
      <c r="F36" s="42" t="s">
        <v>21</v>
      </c>
      <c r="G36" s="94">
        <v>60000</v>
      </c>
      <c r="H36" s="36"/>
    </row>
    <row r="37" spans="1:10">
      <c r="A37" s="17">
        <v>26</v>
      </c>
      <c r="B37" s="19"/>
      <c r="C37" s="16" t="s">
        <v>22</v>
      </c>
      <c r="D37" s="52">
        <v>800000</v>
      </c>
      <c r="E37" s="101">
        <v>26</v>
      </c>
      <c r="F37" s="42" t="s">
        <v>22</v>
      </c>
      <c r="G37" s="94">
        <v>800000</v>
      </c>
      <c r="H37" s="36"/>
    </row>
    <row r="38" spans="1:10">
      <c r="A38" s="17">
        <v>27</v>
      </c>
      <c r="B38" s="19"/>
      <c r="C38" s="16" t="s">
        <v>23</v>
      </c>
      <c r="D38" s="52">
        <v>252070</v>
      </c>
      <c r="E38" s="104">
        <v>27</v>
      </c>
      <c r="F38" s="42" t="s">
        <v>23</v>
      </c>
      <c r="G38" s="94">
        <v>252070</v>
      </c>
      <c r="H38" s="36"/>
    </row>
    <row r="39" spans="1:10">
      <c r="A39" s="17">
        <v>28</v>
      </c>
      <c r="B39" s="19"/>
      <c r="C39" s="16" t="s">
        <v>24</v>
      </c>
      <c r="D39" s="52">
        <v>100000</v>
      </c>
      <c r="E39" s="103">
        <v>28</v>
      </c>
      <c r="F39" s="16" t="s">
        <v>24</v>
      </c>
      <c r="G39" s="109"/>
      <c r="H39" s="36">
        <v>100000</v>
      </c>
    </row>
    <row r="40" spans="1:10">
      <c r="A40" s="17">
        <v>29</v>
      </c>
      <c r="B40" s="19"/>
      <c r="C40" s="16" t="s">
        <v>25</v>
      </c>
      <c r="D40" s="52">
        <v>70000</v>
      </c>
      <c r="E40" s="93">
        <v>29</v>
      </c>
      <c r="F40" s="16" t="s">
        <v>25</v>
      </c>
      <c r="G40" s="109"/>
      <c r="H40" s="36">
        <v>70000</v>
      </c>
    </row>
    <row r="41" spans="1:10">
      <c r="A41" s="17">
        <v>30</v>
      </c>
      <c r="B41" s="19"/>
      <c r="C41" s="16" t="s">
        <v>26</v>
      </c>
      <c r="D41" s="52">
        <v>150000</v>
      </c>
      <c r="E41" s="98">
        <v>30</v>
      </c>
      <c r="F41" s="16"/>
      <c r="G41" s="55">
        <v>150000</v>
      </c>
      <c r="H41" s="36"/>
    </row>
    <row r="42" spans="1:10" ht="51">
      <c r="A42" s="17">
        <v>31</v>
      </c>
      <c r="B42" s="23"/>
      <c r="C42" s="126" t="s">
        <v>108</v>
      </c>
      <c r="D42" s="52">
        <v>250000</v>
      </c>
      <c r="E42" s="93">
        <v>31</v>
      </c>
      <c r="F42" s="126" t="s">
        <v>108</v>
      </c>
      <c r="G42" s="94"/>
      <c r="H42" s="36">
        <v>250000</v>
      </c>
    </row>
    <row r="43" spans="1:10" ht="36.75" customHeight="1">
      <c r="A43" s="17">
        <v>32</v>
      </c>
      <c r="B43" s="23"/>
      <c r="C43" s="126" t="s">
        <v>109</v>
      </c>
      <c r="D43" s="52">
        <v>250000</v>
      </c>
      <c r="E43" s="93"/>
      <c r="F43" s="126" t="s">
        <v>109</v>
      </c>
      <c r="G43" s="109"/>
      <c r="H43" s="36">
        <v>250000</v>
      </c>
    </row>
    <row r="44" spans="1:10">
      <c r="A44" s="17">
        <v>33</v>
      </c>
      <c r="B44" s="23"/>
      <c r="C44" s="16" t="s">
        <v>110</v>
      </c>
      <c r="D44" s="52">
        <v>200000</v>
      </c>
      <c r="E44" s="93"/>
      <c r="F44" s="80"/>
      <c r="G44" s="94">
        <v>200000</v>
      </c>
      <c r="H44" s="36"/>
    </row>
    <row r="45" spans="1:10">
      <c r="A45" s="17"/>
      <c r="B45" s="23"/>
      <c r="C45" s="16"/>
      <c r="D45" s="59">
        <f>SUM(D7:D44)</f>
        <v>8939070</v>
      </c>
      <c r="E45" s="93"/>
      <c r="F45" s="80"/>
      <c r="G45" s="109"/>
      <c r="H45" s="36"/>
    </row>
    <row r="46" spans="1:10">
      <c r="A46" s="50"/>
      <c r="B46" s="49">
        <v>231</v>
      </c>
      <c r="C46" s="51" t="s">
        <v>51</v>
      </c>
      <c r="D46" s="52"/>
      <c r="E46" s="105"/>
      <c r="F46" s="51"/>
      <c r="G46" s="124"/>
      <c r="H46" s="120"/>
      <c r="J46" s="123">
        <f>G46+H46</f>
        <v>0</v>
      </c>
    </row>
    <row r="47" spans="1:10">
      <c r="A47" s="17">
        <v>89</v>
      </c>
      <c r="B47" s="23">
        <v>1</v>
      </c>
      <c r="C47" s="16" t="s">
        <v>28</v>
      </c>
      <c r="D47" s="121">
        <v>700988</v>
      </c>
      <c r="E47" s="106"/>
      <c r="F47" s="16"/>
      <c r="G47" s="135">
        <v>700988</v>
      </c>
      <c r="H47" s="58"/>
    </row>
    <row r="48" spans="1:10">
      <c r="A48" s="17"/>
      <c r="B48" s="23">
        <v>2</v>
      </c>
      <c r="C48" s="16" t="s">
        <v>133</v>
      </c>
      <c r="D48" s="136">
        <v>12647</v>
      </c>
      <c r="E48" s="106"/>
      <c r="F48" s="16"/>
      <c r="G48" s="135"/>
      <c r="H48" s="58"/>
    </row>
    <row r="49" spans="1:10">
      <c r="A49" s="17"/>
      <c r="B49" s="23"/>
      <c r="C49" s="16" t="s">
        <v>134</v>
      </c>
      <c r="D49" s="136">
        <v>1381</v>
      </c>
      <c r="E49" s="106"/>
      <c r="F49" s="16"/>
      <c r="G49" s="135"/>
      <c r="H49" s="58"/>
    </row>
    <row r="50" spans="1:10">
      <c r="A50" s="17"/>
      <c r="B50" s="23"/>
      <c r="C50" s="16" t="s">
        <v>126</v>
      </c>
      <c r="D50" s="121">
        <v>12173076</v>
      </c>
      <c r="E50" s="106"/>
      <c r="F50" s="16"/>
      <c r="G50" s="135"/>
      <c r="H50" s="58"/>
    </row>
    <row r="51" spans="1:10">
      <c r="A51" s="17"/>
      <c r="B51" s="23"/>
      <c r="C51" s="16" t="s">
        <v>127</v>
      </c>
      <c r="D51" s="121">
        <v>214585</v>
      </c>
      <c r="E51" s="106"/>
      <c r="F51" s="16"/>
      <c r="G51" s="135"/>
      <c r="H51" s="58"/>
    </row>
    <row r="52" spans="1:10">
      <c r="A52" s="17"/>
      <c r="B52" s="23"/>
      <c r="C52" s="16" t="s">
        <v>128</v>
      </c>
      <c r="D52" s="121">
        <v>32000</v>
      </c>
      <c r="E52" s="106"/>
      <c r="F52" s="16"/>
      <c r="G52" s="135">
        <v>32000</v>
      </c>
      <c r="H52" s="58"/>
    </row>
    <row r="53" spans="1:10">
      <c r="A53" s="17"/>
      <c r="B53" s="23"/>
      <c r="C53" s="16"/>
      <c r="D53" s="121"/>
      <c r="E53" s="106"/>
      <c r="F53" s="16"/>
      <c r="G53" s="135"/>
      <c r="H53" s="58"/>
    </row>
    <row r="54" spans="1:10">
      <c r="A54" s="17"/>
      <c r="B54" s="23"/>
      <c r="C54" s="16"/>
      <c r="D54" s="121"/>
      <c r="E54" s="106"/>
      <c r="F54" s="16"/>
      <c r="G54" s="135"/>
      <c r="H54" s="58"/>
    </row>
    <row r="55" spans="1:10">
      <c r="A55" s="17"/>
      <c r="B55" s="23"/>
      <c r="C55" s="16" t="s">
        <v>125</v>
      </c>
      <c r="D55" s="121">
        <v>24008247</v>
      </c>
      <c r="E55" s="106"/>
      <c r="F55" s="16"/>
      <c r="G55" s="135">
        <v>24008247</v>
      </c>
      <c r="H55" s="58"/>
    </row>
    <row r="56" spans="1:10">
      <c r="A56" s="17"/>
      <c r="B56" s="23"/>
      <c r="C56" s="16" t="s">
        <v>129</v>
      </c>
      <c r="D56" s="121">
        <v>369995</v>
      </c>
      <c r="E56" s="106"/>
      <c r="F56" s="16"/>
      <c r="G56" s="135">
        <v>369995</v>
      </c>
      <c r="H56" s="58"/>
    </row>
    <row r="57" spans="1:10">
      <c r="A57" s="17"/>
      <c r="B57" s="23"/>
      <c r="C57" s="16" t="s">
        <v>130</v>
      </c>
      <c r="D57" s="121">
        <v>44399</v>
      </c>
      <c r="E57" s="106"/>
      <c r="F57" s="16"/>
      <c r="G57" s="135">
        <v>44399</v>
      </c>
      <c r="H57" s="58"/>
      <c r="J57" s="4">
        <v>5817140</v>
      </c>
    </row>
    <row r="58" spans="1:10">
      <c r="A58" s="17"/>
      <c r="B58" s="23"/>
      <c r="C58" s="16"/>
      <c r="D58" s="121"/>
      <c r="E58" s="106"/>
      <c r="F58" s="16"/>
      <c r="G58" s="135"/>
      <c r="H58" s="58"/>
      <c r="J58" s="4">
        <v>2293347</v>
      </c>
    </row>
    <row r="59" spans="1:10">
      <c r="A59" s="17"/>
      <c r="B59" s="118"/>
      <c r="C59" s="16"/>
      <c r="D59" s="121"/>
      <c r="E59" s="106"/>
      <c r="F59" s="16"/>
      <c r="G59" s="136"/>
      <c r="H59" s="58"/>
    </row>
    <row r="60" spans="1:10">
      <c r="A60" s="17"/>
      <c r="B60" s="118"/>
      <c r="C60" s="16" t="s">
        <v>124</v>
      </c>
      <c r="D60" s="121">
        <v>16610244</v>
      </c>
      <c r="E60" s="106"/>
      <c r="F60" s="16"/>
      <c r="G60" s="136">
        <v>16610244</v>
      </c>
      <c r="H60" s="58"/>
    </row>
    <row r="61" spans="1:10">
      <c r="A61" s="17"/>
      <c r="B61" s="23"/>
      <c r="C61" s="16" t="s">
        <v>131</v>
      </c>
      <c r="D61" s="121">
        <v>266000</v>
      </c>
      <c r="E61" s="106"/>
      <c r="F61" s="16"/>
      <c r="G61" s="136">
        <v>266000</v>
      </c>
      <c r="H61" s="58"/>
    </row>
    <row r="62" spans="1:10">
      <c r="A62" s="17"/>
      <c r="B62" s="23"/>
      <c r="C62" s="16" t="s">
        <v>132</v>
      </c>
      <c r="D62" s="134">
        <v>32000</v>
      </c>
      <c r="E62" s="98"/>
      <c r="F62" s="16"/>
      <c r="G62" s="136">
        <v>32000</v>
      </c>
      <c r="H62" s="48"/>
    </row>
    <row r="63" spans="1:10">
      <c r="A63" s="17"/>
      <c r="B63" s="23"/>
      <c r="C63" s="16"/>
      <c r="D63" s="52"/>
      <c r="E63" s="98"/>
      <c r="F63" s="16"/>
      <c r="G63" s="82"/>
      <c r="H63" s="48"/>
    </row>
    <row r="64" spans="1:10">
      <c r="A64" s="17"/>
      <c r="B64" s="23"/>
      <c r="C64" s="16"/>
      <c r="D64" s="52"/>
      <c r="E64" s="98"/>
      <c r="F64" s="16"/>
      <c r="G64" s="82"/>
      <c r="H64" s="48"/>
    </row>
    <row r="65" spans="1:8">
      <c r="A65" s="17"/>
      <c r="B65" s="23"/>
      <c r="C65" s="16"/>
      <c r="D65" s="121"/>
      <c r="E65" s="106"/>
      <c r="F65" s="16"/>
      <c r="G65" s="82"/>
      <c r="H65" s="58"/>
    </row>
    <row r="66" spans="1:8">
      <c r="A66" s="17"/>
      <c r="B66" s="23"/>
      <c r="C66" s="16"/>
      <c r="D66" s="121"/>
      <c r="E66" s="106"/>
      <c r="F66" s="16"/>
      <c r="G66" s="82"/>
      <c r="H66" s="58"/>
    </row>
    <row r="67" spans="1:8">
      <c r="A67" s="17"/>
      <c r="B67" s="23"/>
      <c r="C67" s="16"/>
      <c r="D67" s="121"/>
      <c r="E67" s="106"/>
      <c r="F67" s="16"/>
      <c r="G67" s="82"/>
      <c r="H67" s="58"/>
    </row>
    <row r="68" spans="1:8">
      <c r="A68" s="17"/>
      <c r="B68" s="23"/>
      <c r="C68" s="16"/>
      <c r="D68" s="122"/>
      <c r="E68" s="107"/>
      <c r="F68" s="16"/>
      <c r="G68" s="82"/>
      <c r="H68" s="37"/>
    </row>
    <row r="69" spans="1:8">
      <c r="A69" s="17"/>
      <c r="B69" s="23"/>
      <c r="C69" s="20"/>
      <c r="D69" s="122"/>
      <c r="E69" s="107"/>
      <c r="F69" s="20"/>
      <c r="G69" s="82"/>
      <c r="H69" s="37"/>
    </row>
    <row r="70" spans="1:8">
      <c r="A70" s="17"/>
      <c r="B70" s="23"/>
      <c r="C70" s="20"/>
      <c r="D70" s="122"/>
      <c r="E70" s="107"/>
      <c r="F70" s="20"/>
      <c r="G70" s="82"/>
      <c r="H70" s="37"/>
    </row>
    <row r="71" spans="1:8">
      <c r="A71" s="17"/>
      <c r="B71" s="23"/>
      <c r="C71" s="20"/>
      <c r="D71" s="122"/>
      <c r="E71" s="107"/>
      <c r="F71" s="20"/>
      <c r="G71" s="109"/>
      <c r="H71" s="37"/>
    </row>
    <row r="72" spans="1:8">
      <c r="A72" s="17"/>
      <c r="B72" s="23"/>
      <c r="C72" s="16"/>
      <c r="D72" s="36"/>
      <c r="E72" s="93"/>
      <c r="F72" s="16"/>
      <c r="G72" s="109"/>
      <c r="H72" s="107"/>
    </row>
    <row r="73" spans="1:8">
      <c r="A73" s="17"/>
      <c r="B73" s="23"/>
      <c r="C73" s="16"/>
      <c r="D73" s="36"/>
      <c r="E73" s="93"/>
      <c r="F73" s="16"/>
      <c r="G73" s="109"/>
      <c r="H73" s="36"/>
    </row>
    <row r="74" spans="1:8">
      <c r="A74" s="53"/>
      <c r="B74" s="49"/>
      <c r="C74" s="51"/>
      <c r="D74" s="52"/>
      <c r="E74" s="105"/>
      <c r="F74" s="51"/>
      <c r="G74" s="124"/>
      <c r="H74" s="52"/>
    </row>
    <row r="75" spans="1:8" ht="15.75">
      <c r="A75" s="14"/>
      <c r="B75" s="24"/>
      <c r="C75" s="25"/>
      <c r="D75" s="26"/>
      <c r="E75" s="26"/>
      <c r="F75" s="25"/>
      <c r="G75" s="125">
        <f>SUM(G7:G74)</f>
        <v>47300943</v>
      </c>
      <c r="H75" s="26"/>
    </row>
    <row r="76" spans="1:8">
      <c r="D76" s="86"/>
      <c r="E76" s="86"/>
      <c r="G76" s="119">
        <v>2289900</v>
      </c>
      <c r="H76" s="86"/>
    </row>
    <row r="77" spans="1:8">
      <c r="G77" s="119">
        <f>SUM(G75:G76)</f>
        <v>49590843</v>
      </c>
      <c r="H77" s="86"/>
    </row>
    <row r="78" spans="1:8">
      <c r="G78" s="81"/>
    </row>
    <row r="79" spans="1:8">
      <c r="G79" s="119"/>
    </row>
    <row r="81" spans="7:8">
      <c r="H81" s="86"/>
    </row>
    <row r="83" spans="7:8">
      <c r="G83" s="119"/>
    </row>
  </sheetData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abSelected="1" zoomScale="77" zoomScaleNormal="77" workbookViewId="0">
      <pane xSplit="4" topLeftCell="E1" activePane="topRight" state="frozen"/>
      <selection pane="topRight" activeCell="D14" sqref="D13:D14"/>
    </sheetView>
  </sheetViews>
  <sheetFormatPr defaultColWidth="36.5703125" defaultRowHeight="15.75"/>
  <cols>
    <col min="1" max="1" width="9.7109375" style="27" customWidth="1"/>
    <col min="2" max="2" width="11.28515625" style="27" customWidth="1"/>
    <col min="3" max="3" width="6.42578125" style="27" customWidth="1"/>
    <col min="4" max="4" width="51.42578125" style="27" customWidth="1"/>
    <col min="5" max="5" width="12.7109375" style="27" customWidth="1"/>
    <col min="6" max="6" width="15.42578125" style="27" customWidth="1"/>
    <col min="7" max="7" width="19.42578125" style="27" customWidth="1"/>
    <col min="8" max="8" width="21.5703125" style="29" customWidth="1"/>
    <col min="9" max="9" width="31.42578125" style="27" customWidth="1"/>
    <col min="10" max="10" width="19.28515625" style="27" customWidth="1"/>
    <col min="11" max="11" width="19" style="27" customWidth="1"/>
    <col min="12" max="12" width="13.85546875" style="27" customWidth="1"/>
    <col min="13" max="13" width="20" style="27" customWidth="1"/>
    <col min="14" max="16384" width="36.5703125" style="27"/>
  </cols>
  <sheetData>
    <row r="1" spans="1:14" ht="12" customHeight="1">
      <c r="A1" s="140" t="s">
        <v>139</v>
      </c>
      <c r="B1" s="140"/>
      <c r="C1" s="140"/>
      <c r="M1" s="88"/>
    </row>
    <row r="2" spans="1:14" ht="16.5" thickBot="1">
      <c r="A2" s="140" t="s">
        <v>29</v>
      </c>
      <c r="B2" s="140"/>
      <c r="C2" s="140"/>
      <c r="M2" s="89"/>
    </row>
    <row r="3" spans="1:14" ht="157.5">
      <c r="A3" s="30" t="s">
        <v>2</v>
      </c>
      <c r="B3" s="39" t="s">
        <v>34</v>
      </c>
      <c r="C3" s="39" t="s">
        <v>35</v>
      </c>
      <c r="D3" s="31" t="s">
        <v>30</v>
      </c>
      <c r="E3" s="31" t="s">
        <v>36</v>
      </c>
      <c r="F3" s="31" t="s">
        <v>41</v>
      </c>
      <c r="G3" s="32" t="s">
        <v>145</v>
      </c>
      <c r="H3" s="33" t="s">
        <v>144</v>
      </c>
      <c r="I3" s="31" t="s">
        <v>31</v>
      </c>
      <c r="J3" s="31" t="s">
        <v>37</v>
      </c>
      <c r="K3" s="31" t="s">
        <v>38</v>
      </c>
      <c r="L3" s="87" t="s">
        <v>39</v>
      </c>
      <c r="M3" s="31" t="s">
        <v>40</v>
      </c>
    </row>
    <row r="4" spans="1:14" ht="21" customHeight="1">
      <c r="A4" s="141">
        <v>1</v>
      </c>
      <c r="B4" s="141">
        <v>2021</v>
      </c>
      <c r="C4" s="141" t="s">
        <v>142</v>
      </c>
      <c r="D4" s="152" t="s">
        <v>146</v>
      </c>
      <c r="E4" s="142" t="s">
        <v>98</v>
      </c>
      <c r="F4" s="142" t="s">
        <v>141</v>
      </c>
      <c r="G4" s="149">
        <v>86583</v>
      </c>
      <c r="H4" s="146">
        <f>G4*1.2</f>
        <v>103899.59999999999</v>
      </c>
      <c r="I4" s="144" t="s">
        <v>143</v>
      </c>
      <c r="J4" s="145">
        <f>G4</f>
        <v>86583</v>
      </c>
      <c r="K4" s="142" t="s">
        <v>97</v>
      </c>
      <c r="L4" s="143" t="s">
        <v>95</v>
      </c>
      <c r="M4" s="142" t="s">
        <v>96</v>
      </c>
    </row>
    <row r="5" spans="1:14" ht="21" customHeight="1">
      <c r="A5" s="141">
        <v>2</v>
      </c>
      <c r="B5" s="141">
        <v>2021</v>
      </c>
      <c r="C5" s="141" t="s">
        <v>142</v>
      </c>
      <c r="D5" s="153" t="s">
        <v>147</v>
      </c>
      <c r="E5" s="142" t="s">
        <v>98</v>
      </c>
      <c r="F5" s="142" t="s">
        <v>141</v>
      </c>
      <c r="G5" s="150">
        <v>13416.6</v>
      </c>
      <c r="H5" s="146">
        <f t="shared" ref="H5" si="0">G5*1.2</f>
        <v>16099.92</v>
      </c>
      <c r="I5" s="144" t="s">
        <v>143</v>
      </c>
      <c r="J5" s="145">
        <f t="shared" ref="J5" si="1">G5</f>
        <v>13416.6</v>
      </c>
      <c r="K5" s="142" t="s">
        <v>97</v>
      </c>
      <c r="L5" s="143" t="s">
        <v>95</v>
      </c>
      <c r="M5" s="142" t="s">
        <v>96</v>
      </c>
      <c r="N5" s="151"/>
    </row>
    <row r="6" spans="1:14" ht="30.75">
      <c r="B6" s="147"/>
      <c r="C6" s="155" t="s">
        <v>137</v>
      </c>
      <c r="D6" s="157" t="s">
        <v>136</v>
      </c>
      <c r="E6" s="147"/>
      <c r="F6" s="147"/>
      <c r="G6" s="154"/>
      <c r="H6" s="154"/>
      <c r="I6" s="147"/>
    </row>
    <row r="7" spans="1:14" ht="30.75">
      <c r="B7" s="147"/>
      <c r="C7" s="147"/>
      <c r="D7" s="158" t="s">
        <v>138</v>
      </c>
      <c r="E7" s="147"/>
      <c r="F7" s="147"/>
      <c r="G7" s="147"/>
      <c r="H7" s="148"/>
      <c r="I7" s="157" t="s">
        <v>140</v>
      </c>
      <c r="J7" s="158"/>
    </row>
    <row r="8" spans="1:14" ht="30.75">
      <c r="B8" s="147"/>
      <c r="C8" s="147"/>
      <c r="D8" s="157" t="s">
        <v>99</v>
      </c>
      <c r="E8" s="147"/>
      <c r="F8" s="147"/>
      <c r="G8" s="147"/>
      <c r="H8" s="148"/>
      <c r="I8" s="157" t="s">
        <v>100</v>
      </c>
      <c r="J8" s="158"/>
    </row>
    <row r="9" spans="1:14" ht="23.25">
      <c r="D9" s="158" t="s">
        <v>135</v>
      </c>
    </row>
    <row r="10" spans="1:14" ht="22.5">
      <c r="I10" s="156" t="s">
        <v>148</v>
      </c>
    </row>
    <row r="11" spans="1:14" ht="22.5">
      <c r="I11" s="156" t="s">
        <v>149</v>
      </c>
    </row>
    <row r="12" spans="1:14" ht="22.5">
      <c r="I12" s="156" t="s">
        <v>150</v>
      </c>
    </row>
    <row r="29" spans="1:13" s="54" customFormat="1">
      <c r="A29" s="27"/>
      <c r="B29" s="27"/>
      <c r="C29" s="27"/>
      <c r="D29" s="27"/>
      <c r="E29" s="27"/>
      <c r="F29" s="27"/>
      <c r="G29" s="27"/>
      <c r="H29" s="29"/>
      <c r="I29" s="27"/>
      <c r="J29" s="27"/>
      <c r="K29" s="27"/>
      <c r="L29" s="27"/>
      <c r="M29" s="27"/>
    </row>
    <row r="44" spans="1:13" s="34" customFormat="1">
      <c r="A44" s="27"/>
      <c r="B44" s="27"/>
      <c r="C44" s="27"/>
      <c r="D44" s="27"/>
      <c r="E44" s="27"/>
      <c r="F44" s="27"/>
      <c r="G44" s="27"/>
      <c r="H44" s="29"/>
      <c r="I44" s="27"/>
      <c r="J44" s="27"/>
      <c r="K44" s="27"/>
      <c r="L44" s="27"/>
      <c r="M44" s="27"/>
    </row>
  </sheetData>
  <pageMargins left="0.14000000000000001" right="0.3" top="0.35" bottom="0.15" header="0.3" footer="0.3"/>
  <pageSetup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workbookViewId="0">
      <selection activeCell="Q9" sqref="Q9"/>
    </sheetView>
  </sheetViews>
  <sheetFormatPr defaultRowHeight="15"/>
  <cols>
    <col min="1" max="1" width="6.28515625" customWidth="1"/>
    <col min="2" max="2" width="51.140625" customWidth="1"/>
    <col min="3" max="3" width="13.28515625" customWidth="1"/>
    <col min="4" max="4" width="11.85546875" customWidth="1"/>
    <col min="5" max="5" width="11" customWidth="1"/>
    <col min="6" max="6" width="11.28515625" customWidth="1"/>
    <col min="7" max="7" width="12.7109375" customWidth="1"/>
    <col min="8" max="8" width="11.28515625" customWidth="1"/>
    <col min="9" max="9" width="10.5703125" bestFit="1" customWidth="1"/>
    <col min="10" max="10" width="11.28515625" customWidth="1"/>
    <col min="11" max="11" width="9.140625" customWidth="1"/>
    <col min="12" max="12" width="11.85546875" customWidth="1"/>
    <col min="13" max="13" width="11.5703125" bestFit="1" customWidth="1"/>
    <col min="14" max="14" width="11.42578125" customWidth="1"/>
    <col min="15" max="15" width="12.7109375" customWidth="1"/>
    <col min="16" max="16" width="11.5703125" bestFit="1" customWidth="1"/>
    <col min="17" max="17" width="10" customWidth="1"/>
    <col min="18" max="18" width="9" customWidth="1"/>
    <col min="19" max="19" width="9.7109375" customWidth="1"/>
    <col min="20" max="20" width="10.42578125" customWidth="1"/>
  </cols>
  <sheetData>
    <row r="1" spans="1:20" ht="18.75">
      <c r="B1" s="79" t="s">
        <v>112</v>
      </c>
      <c r="I1" s="66" t="s">
        <v>68</v>
      </c>
      <c r="L1" s="66" t="s">
        <v>68</v>
      </c>
      <c r="M1" s="70"/>
      <c r="N1" s="65"/>
      <c r="Q1" s="66" t="s">
        <v>68</v>
      </c>
      <c r="R1" s="66" t="s">
        <v>68</v>
      </c>
    </row>
    <row r="2" spans="1:20" ht="45">
      <c r="A2" s="67"/>
      <c r="B2" s="74" t="s">
        <v>74</v>
      </c>
      <c r="C2" s="74"/>
      <c r="D2" s="74" t="s">
        <v>62</v>
      </c>
      <c r="E2" s="78" t="s">
        <v>77</v>
      </c>
      <c r="F2" s="74" t="s">
        <v>63</v>
      </c>
      <c r="G2" s="78" t="s">
        <v>76</v>
      </c>
      <c r="H2" s="78" t="s">
        <v>75</v>
      </c>
      <c r="I2" s="75" t="s">
        <v>64</v>
      </c>
      <c r="J2" s="74" t="s">
        <v>65</v>
      </c>
      <c r="K2" s="74" t="s">
        <v>66</v>
      </c>
      <c r="L2" s="75" t="s">
        <v>67</v>
      </c>
      <c r="M2" s="77" t="s">
        <v>71</v>
      </c>
      <c r="N2" s="78" t="s">
        <v>69</v>
      </c>
      <c r="O2" s="74" t="s">
        <v>70</v>
      </c>
      <c r="P2" s="74" t="s">
        <v>61</v>
      </c>
      <c r="Q2" s="75" t="s">
        <v>72</v>
      </c>
      <c r="R2" s="75" t="s">
        <v>73</v>
      </c>
      <c r="S2" s="67" t="s">
        <v>91</v>
      </c>
      <c r="T2" s="67" t="s">
        <v>92</v>
      </c>
    </row>
    <row r="3" spans="1:20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72"/>
      <c r="Q3" s="67"/>
      <c r="R3" s="67"/>
      <c r="S3" s="67"/>
      <c r="T3" s="67"/>
    </row>
    <row r="4" spans="1:20" ht="15.75">
      <c r="B4" s="61" t="s">
        <v>113</v>
      </c>
      <c r="C4" s="63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72"/>
      <c r="Q4" s="67"/>
      <c r="R4" s="67"/>
      <c r="S4" s="67"/>
      <c r="T4" s="67"/>
    </row>
    <row r="5" spans="1:20" ht="15.75">
      <c r="A5" s="115" t="s">
        <v>80</v>
      </c>
      <c r="B5" s="114" t="s">
        <v>59</v>
      </c>
      <c r="C5" s="76">
        <f>C6+C7+C8+C9</f>
        <v>394900</v>
      </c>
      <c r="D5" s="76">
        <f t="shared" ref="D5:T5" si="0">D6+D7+D8+D9</f>
        <v>0</v>
      </c>
      <c r="E5" s="76">
        <f t="shared" si="0"/>
        <v>0</v>
      </c>
      <c r="F5" s="76">
        <f t="shared" si="0"/>
        <v>89400</v>
      </c>
      <c r="G5" s="76">
        <f t="shared" si="0"/>
        <v>0</v>
      </c>
      <c r="H5" s="76">
        <f t="shared" si="0"/>
        <v>0</v>
      </c>
      <c r="I5" s="76">
        <f t="shared" si="0"/>
        <v>40000</v>
      </c>
      <c r="J5" s="76">
        <f t="shared" si="0"/>
        <v>0</v>
      </c>
      <c r="K5" s="76">
        <f t="shared" si="0"/>
        <v>0</v>
      </c>
      <c r="L5" s="76">
        <f t="shared" si="0"/>
        <v>20000</v>
      </c>
      <c r="M5" s="76">
        <f t="shared" si="0"/>
        <v>0</v>
      </c>
      <c r="N5" s="76">
        <f t="shared" si="0"/>
        <v>0</v>
      </c>
      <c r="O5" s="76">
        <f t="shared" si="0"/>
        <v>0</v>
      </c>
      <c r="P5" s="76">
        <f t="shared" si="0"/>
        <v>224500</v>
      </c>
      <c r="Q5" s="76">
        <f t="shared" si="0"/>
        <v>9000</v>
      </c>
      <c r="R5" s="76">
        <f t="shared" si="0"/>
        <v>12000</v>
      </c>
      <c r="S5" s="76">
        <f t="shared" si="0"/>
        <v>0</v>
      </c>
      <c r="T5" s="76">
        <f t="shared" si="0"/>
        <v>0</v>
      </c>
    </row>
    <row r="6" spans="1:20" ht="15.75">
      <c r="A6" s="62">
        <v>2</v>
      </c>
      <c r="B6" s="71" t="s">
        <v>114</v>
      </c>
      <c r="C6" s="64">
        <v>105000</v>
      </c>
      <c r="D6" s="62"/>
      <c r="E6" s="64"/>
      <c r="F6" s="62"/>
      <c r="G6" s="62"/>
      <c r="H6" s="62"/>
      <c r="I6" s="67"/>
      <c r="J6" s="67"/>
      <c r="K6" s="67"/>
      <c r="L6" s="67"/>
      <c r="M6" s="67"/>
      <c r="N6" s="67"/>
      <c r="O6" s="67"/>
      <c r="P6" s="73">
        <v>105000</v>
      </c>
      <c r="Q6" s="67"/>
      <c r="R6" s="67"/>
      <c r="S6" s="67"/>
      <c r="T6" s="67"/>
    </row>
    <row r="7" spans="1:20" ht="15.75">
      <c r="A7" s="62">
        <v>3</v>
      </c>
      <c r="B7" s="71" t="s">
        <v>115</v>
      </c>
      <c r="C7" s="64">
        <v>120000</v>
      </c>
      <c r="D7" s="64"/>
      <c r="E7" s="62"/>
      <c r="F7" s="64">
        <v>74000</v>
      </c>
      <c r="G7" s="62"/>
      <c r="H7" s="62"/>
      <c r="I7" s="68">
        <v>20000</v>
      </c>
      <c r="J7" s="67"/>
      <c r="K7" s="67"/>
      <c r="L7" s="67">
        <v>20000</v>
      </c>
      <c r="M7" s="67"/>
      <c r="N7" s="67"/>
      <c r="O7" s="67"/>
      <c r="P7" s="72"/>
      <c r="Q7" s="67"/>
      <c r="R7" s="67">
        <v>6000</v>
      </c>
      <c r="S7" s="67"/>
      <c r="T7" s="67"/>
    </row>
    <row r="8" spans="1:20" ht="15.75">
      <c r="A8" s="62">
        <v>4</v>
      </c>
      <c r="B8" s="71" t="s">
        <v>116</v>
      </c>
      <c r="C8" s="64">
        <v>25400</v>
      </c>
      <c r="D8" s="64"/>
      <c r="E8" s="64"/>
      <c r="F8" s="64">
        <v>15400</v>
      </c>
      <c r="G8" s="62"/>
      <c r="H8" s="64"/>
      <c r="I8" s="68">
        <v>10000</v>
      </c>
      <c r="J8" s="67"/>
      <c r="K8" s="67"/>
      <c r="L8" s="67"/>
      <c r="M8" s="67"/>
      <c r="N8" s="67"/>
      <c r="O8" s="67"/>
      <c r="P8" s="72"/>
      <c r="Q8" s="68"/>
      <c r="R8" s="67"/>
      <c r="S8" s="67"/>
      <c r="T8" s="67"/>
    </row>
    <row r="9" spans="1:20" ht="15.75">
      <c r="A9" s="62">
        <v>5</v>
      </c>
      <c r="B9" s="71" t="s">
        <v>117</v>
      </c>
      <c r="C9" s="64">
        <v>144500</v>
      </c>
      <c r="D9" s="62"/>
      <c r="E9" s="64"/>
      <c r="F9" s="64"/>
      <c r="G9" s="64"/>
      <c r="H9" s="64"/>
      <c r="I9" s="68">
        <v>10000</v>
      </c>
      <c r="J9" s="67"/>
      <c r="K9" s="67"/>
      <c r="L9" s="67"/>
      <c r="M9" s="67"/>
      <c r="N9" s="67"/>
      <c r="O9" s="67"/>
      <c r="P9" s="73">
        <v>119500</v>
      </c>
      <c r="Q9" s="68">
        <v>9000</v>
      </c>
      <c r="R9" s="68">
        <v>6000</v>
      </c>
      <c r="S9" s="67"/>
      <c r="T9" s="67"/>
    </row>
    <row r="10" spans="1:20" ht="15.75">
      <c r="A10" s="62"/>
      <c r="B10" s="71"/>
      <c r="C10" s="64"/>
      <c r="D10" s="64"/>
      <c r="E10" s="64"/>
      <c r="F10" s="62"/>
      <c r="G10" s="62"/>
      <c r="H10" s="62"/>
      <c r="I10" s="67"/>
      <c r="J10" s="67"/>
      <c r="K10" s="67"/>
      <c r="L10" s="67"/>
      <c r="M10" s="67"/>
      <c r="N10" s="67"/>
      <c r="O10" s="67"/>
      <c r="P10" s="72"/>
      <c r="Q10" s="67"/>
      <c r="R10" s="67"/>
      <c r="S10" s="67"/>
      <c r="T10" s="67"/>
    </row>
    <row r="11" spans="1:20" ht="15.75">
      <c r="A11" s="112">
        <v>602</v>
      </c>
      <c r="B11" s="113" t="s">
        <v>58</v>
      </c>
      <c r="C11" s="111">
        <f>C12+C13</f>
        <v>700000</v>
      </c>
      <c r="D11" s="111">
        <f t="shared" ref="D11:T11" si="1">D12+D13</f>
        <v>20000</v>
      </c>
      <c r="E11" s="111">
        <f t="shared" si="1"/>
        <v>20000</v>
      </c>
      <c r="F11" s="111">
        <f t="shared" si="1"/>
        <v>20000</v>
      </c>
      <c r="G11" s="111">
        <f t="shared" si="1"/>
        <v>220000</v>
      </c>
      <c r="H11" s="111">
        <f t="shared" si="1"/>
        <v>40000</v>
      </c>
      <c r="I11" s="111">
        <f t="shared" si="1"/>
        <v>0</v>
      </c>
      <c r="J11" s="111">
        <f t="shared" si="1"/>
        <v>20000</v>
      </c>
      <c r="K11" s="111">
        <f t="shared" si="1"/>
        <v>20000</v>
      </c>
      <c r="L11" s="111">
        <f t="shared" si="1"/>
        <v>340000</v>
      </c>
      <c r="M11" s="111">
        <f t="shared" si="1"/>
        <v>0</v>
      </c>
      <c r="N11" s="111">
        <f t="shared" si="1"/>
        <v>0</v>
      </c>
      <c r="O11" s="111">
        <f t="shared" si="1"/>
        <v>0</v>
      </c>
      <c r="P11" s="111">
        <f t="shared" si="1"/>
        <v>0</v>
      </c>
      <c r="Q11" s="111">
        <f t="shared" si="1"/>
        <v>0</v>
      </c>
      <c r="R11" s="111">
        <f t="shared" si="1"/>
        <v>0</v>
      </c>
      <c r="S11" s="111">
        <f t="shared" si="1"/>
        <v>0</v>
      </c>
      <c r="T11" s="111">
        <f t="shared" si="1"/>
        <v>0</v>
      </c>
    </row>
    <row r="12" spans="1:20" ht="15.75">
      <c r="A12" s="23">
        <v>2</v>
      </c>
      <c r="B12" s="16" t="s">
        <v>79</v>
      </c>
      <c r="C12" s="64">
        <v>300000</v>
      </c>
      <c r="D12" s="68">
        <v>20000</v>
      </c>
      <c r="E12" s="68">
        <v>20000</v>
      </c>
      <c r="F12" s="68">
        <v>20000</v>
      </c>
      <c r="G12" s="68">
        <v>220000</v>
      </c>
      <c r="H12" s="68">
        <v>20000</v>
      </c>
      <c r="I12" s="68"/>
      <c r="J12" s="68"/>
      <c r="K12" s="68"/>
      <c r="L12" s="67"/>
      <c r="M12" s="67"/>
      <c r="N12" s="67"/>
      <c r="O12" s="67"/>
      <c r="P12" s="72"/>
      <c r="Q12" s="67"/>
      <c r="R12" s="67"/>
      <c r="S12" s="67"/>
      <c r="T12" s="67"/>
    </row>
    <row r="13" spans="1:20" ht="15.75">
      <c r="A13" s="23">
        <v>1</v>
      </c>
      <c r="B13" s="16" t="s">
        <v>118</v>
      </c>
      <c r="C13" s="64">
        <v>400000</v>
      </c>
      <c r="D13" s="68"/>
      <c r="E13" s="68"/>
      <c r="F13" s="68"/>
      <c r="G13" s="68"/>
      <c r="H13" s="69">
        <v>20000</v>
      </c>
      <c r="I13" s="67"/>
      <c r="J13" s="68">
        <v>20000</v>
      </c>
      <c r="K13" s="68">
        <v>20000</v>
      </c>
      <c r="L13" s="68">
        <v>340000</v>
      </c>
      <c r="M13" s="68"/>
      <c r="N13" s="67"/>
      <c r="O13" s="67"/>
      <c r="P13" s="72"/>
      <c r="Q13" s="67"/>
      <c r="R13" s="67"/>
      <c r="S13" s="67"/>
      <c r="T13" s="67"/>
    </row>
    <row r="14" spans="1:20" ht="15.75">
      <c r="A14" s="23"/>
      <c r="B14" s="16"/>
      <c r="C14" s="64"/>
      <c r="D14" s="67"/>
      <c r="E14" s="68"/>
      <c r="F14" s="68"/>
      <c r="G14" s="67"/>
      <c r="H14" s="67"/>
      <c r="I14" s="67"/>
      <c r="J14" s="67"/>
      <c r="K14" s="67"/>
      <c r="L14" s="68"/>
      <c r="M14" s="68"/>
      <c r="N14" s="67"/>
      <c r="O14" s="67"/>
      <c r="P14" s="72"/>
      <c r="Q14" s="67"/>
      <c r="R14" s="67"/>
      <c r="S14" s="67"/>
      <c r="T14" s="67"/>
    </row>
    <row r="15" spans="1:20" ht="15.75">
      <c r="A15" s="112">
        <v>602</v>
      </c>
      <c r="B15" s="113" t="s">
        <v>27</v>
      </c>
      <c r="C15" s="111">
        <f>C16+C17+C18+C19+C20+C21+C22+C23</f>
        <v>2556000</v>
      </c>
      <c r="D15" s="111">
        <f t="shared" ref="D15:T15" si="2">D16+D17+D18+D19+D20+D21+D22+D23</f>
        <v>30000</v>
      </c>
      <c r="E15" s="111">
        <f t="shared" si="2"/>
        <v>360000</v>
      </c>
      <c r="F15" s="111">
        <f t="shared" si="2"/>
        <v>10000</v>
      </c>
      <c r="G15" s="111">
        <f t="shared" si="2"/>
        <v>100000</v>
      </c>
      <c r="H15" s="111">
        <f t="shared" si="2"/>
        <v>80000</v>
      </c>
      <c r="I15" s="111">
        <f t="shared" si="2"/>
        <v>34000</v>
      </c>
      <c r="J15" s="111">
        <f t="shared" si="2"/>
        <v>35000</v>
      </c>
      <c r="K15" s="111">
        <f t="shared" si="2"/>
        <v>46000</v>
      </c>
      <c r="L15" s="111">
        <f t="shared" si="2"/>
        <v>1416000</v>
      </c>
      <c r="M15" s="111">
        <f t="shared" si="2"/>
        <v>130000</v>
      </c>
      <c r="N15" s="111">
        <f t="shared" si="2"/>
        <v>300000</v>
      </c>
      <c r="O15" s="111">
        <f t="shared" si="2"/>
        <v>15000</v>
      </c>
      <c r="P15" s="111">
        <f t="shared" si="2"/>
        <v>0</v>
      </c>
      <c r="Q15" s="111">
        <f t="shared" si="2"/>
        <v>0</v>
      </c>
      <c r="R15" s="111">
        <f t="shared" si="2"/>
        <v>0</v>
      </c>
      <c r="S15" s="111">
        <f t="shared" si="2"/>
        <v>0</v>
      </c>
      <c r="T15" s="111">
        <f t="shared" si="2"/>
        <v>0</v>
      </c>
    </row>
    <row r="16" spans="1:20" ht="15.75">
      <c r="A16" s="23">
        <v>1</v>
      </c>
      <c r="B16" s="56" t="s">
        <v>119</v>
      </c>
      <c r="C16" s="64">
        <v>800000</v>
      </c>
      <c r="D16" s="67"/>
      <c r="E16" s="68">
        <v>120000</v>
      </c>
      <c r="F16" s="67"/>
      <c r="G16" s="67"/>
      <c r="H16" s="68">
        <v>40000</v>
      </c>
      <c r="I16" s="68"/>
      <c r="J16" s="68"/>
      <c r="K16" s="68"/>
      <c r="L16" s="68">
        <v>640000</v>
      </c>
      <c r="M16" s="67"/>
      <c r="N16" s="67"/>
      <c r="O16" s="67"/>
      <c r="P16" s="72"/>
      <c r="Q16" s="67"/>
      <c r="R16" s="67"/>
      <c r="S16" s="67"/>
      <c r="T16" s="67"/>
    </row>
    <row r="17" spans="1:20" ht="15.75">
      <c r="A17" s="23">
        <v>2</v>
      </c>
      <c r="B17" s="57" t="s">
        <v>57</v>
      </c>
      <c r="C17" s="64">
        <v>400000</v>
      </c>
      <c r="D17" s="67"/>
      <c r="E17" s="68">
        <v>40000</v>
      </c>
      <c r="F17" s="91"/>
      <c r="G17" s="67"/>
      <c r="H17" s="68">
        <v>30000</v>
      </c>
      <c r="I17" s="68"/>
      <c r="J17" s="68"/>
      <c r="K17" s="68"/>
      <c r="L17" s="68">
        <v>200000</v>
      </c>
      <c r="M17" s="68">
        <v>130000</v>
      </c>
      <c r="N17" s="67"/>
      <c r="O17" s="67"/>
      <c r="P17" s="72"/>
      <c r="Q17" s="67"/>
      <c r="R17" s="67"/>
      <c r="S17" s="67"/>
      <c r="T17" s="67"/>
    </row>
    <row r="18" spans="1:20" ht="15.75">
      <c r="A18" s="23">
        <v>3</v>
      </c>
      <c r="B18" s="56" t="s">
        <v>120</v>
      </c>
      <c r="C18" s="64">
        <v>200000</v>
      </c>
      <c r="D18" s="67"/>
      <c r="E18" s="67"/>
      <c r="F18" s="67"/>
      <c r="G18" s="67"/>
      <c r="H18" s="68"/>
      <c r="I18" s="68"/>
      <c r="J18" s="68"/>
      <c r="K18" s="68"/>
      <c r="L18" s="67">
        <v>200000</v>
      </c>
      <c r="M18" s="67"/>
      <c r="N18" s="68"/>
      <c r="O18" s="68"/>
      <c r="P18" s="72"/>
      <c r="Q18" s="67"/>
      <c r="R18" s="67"/>
      <c r="S18" s="67"/>
      <c r="T18" s="67"/>
    </row>
    <row r="19" spans="1:20" ht="15.75">
      <c r="A19" s="23">
        <v>4</v>
      </c>
      <c r="B19" s="56" t="s">
        <v>55</v>
      </c>
      <c r="C19" s="64">
        <v>300000</v>
      </c>
      <c r="D19" s="67"/>
      <c r="E19" s="68">
        <v>0</v>
      </c>
      <c r="F19" s="67"/>
      <c r="G19" s="67"/>
      <c r="H19" s="68"/>
      <c r="I19" s="68"/>
      <c r="J19" s="68"/>
      <c r="K19" s="68">
        <v>20000</v>
      </c>
      <c r="L19" s="68"/>
      <c r="M19" s="67"/>
      <c r="N19" s="67">
        <v>300000</v>
      </c>
      <c r="O19" s="68"/>
      <c r="P19" s="72"/>
      <c r="Q19" s="67"/>
      <c r="R19" s="67"/>
      <c r="S19" s="67"/>
      <c r="T19" s="67"/>
    </row>
    <row r="20" spans="1:20" ht="15.75">
      <c r="A20" s="23">
        <v>7</v>
      </c>
      <c r="B20" s="90" t="s">
        <v>56</v>
      </c>
      <c r="C20" s="64">
        <v>200000</v>
      </c>
      <c r="D20" s="67"/>
      <c r="E20" s="68">
        <v>100000</v>
      </c>
      <c r="F20" s="67"/>
      <c r="G20" s="67"/>
      <c r="H20" s="68"/>
      <c r="I20" s="68">
        <v>20000</v>
      </c>
      <c r="J20" s="68">
        <v>15000</v>
      </c>
      <c r="K20" s="68"/>
      <c r="L20" s="68">
        <v>30000</v>
      </c>
      <c r="M20" s="67"/>
      <c r="N20" s="67"/>
      <c r="O20" s="67">
        <v>15000</v>
      </c>
      <c r="P20" s="72"/>
      <c r="Q20" s="67"/>
      <c r="R20" s="67"/>
      <c r="S20" s="67"/>
      <c r="T20" s="67"/>
    </row>
    <row r="21" spans="1:20" ht="15.75">
      <c r="A21" s="83">
        <v>8</v>
      </c>
      <c r="B21" s="129" t="s">
        <v>121</v>
      </c>
      <c r="C21" s="64">
        <v>400000</v>
      </c>
      <c r="D21" s="67"/>
      <c r="E21" s="68">
        <v>100000</v>
      </c>
      <c r="F21" s="91">
        <v>10000</v>
      </c>
      <c r="G21" s="67"/>
      <c r="H21" s="68"/>
      <c r="I21" s="68"/>
      <c r="J21" s="68"/>
      <c r="K21" s="68"/>
      <c r="L21" s="68">
        <v>290000</v>
      </c>
      <c r="M21" s="68"/>
      <c r="N21" s="67"/>
      <c r="O21" s="67"/>
      <c r="P21" s="72"/>
      <c r="Q21" s="67"/>
      <c r="R21" s="67"/>
      <c r="S21" s="67"/>
      <c r="T21" s="67"/>
    </row>
    <row r="22" spans="1:20" ht="15.75">
      <c r="A22" s="83">
        <v>9</v>
      </c>
      <c r="B22" s="129" t="s">
        <v>122</v>
      </c>
      <c r="C22" s="64">
        <v>56000</v>
      </c>
      <c r="D22" s="67"/>
      <c r="E22" s="68"/>
      <c r="F22" s="91"/>
      <c r="G22" s="67"/>
      <c r="H22" s="68"/>
      <c r="I22" s="68"/>
      <c r="J22" s="68"/>
      <c r="K22" s="68"/>
      <c r="L22" s="68">
        <v>56000</v>
      </c>
      <c r="M22" s="68"/>
      <c r="N22" s="67"/>
      <c r="O22" s="67"/>
      <c r="P22" s="72"/>
      <c r="Q22" s="67"/>
      <c r="R22" s="67"/>
      <c r="S22" s="67"/>
      <c r="T22" s="67"/>
    </row>
    <row r="23" spans="1:20" ht="15.75">
      <c r="A23" s="83">
        <v>10</v>
      </c>
      <c r="B23" s="127" t="s">
        <v>78</v>
      </c>
      <c r="C23" s="64">
        <v>200000</v>
      </c>
      <c r="D23" s="68">
        <v>30000</v>
      </c>
      <c r="E23" s="68"/>
      <c r="F23" s="91"/>
      <c r="G23" s="67">
        <v>100000</v>
      </c>
      <c r="H23" s="68">
        <v>10000</v>
      </c>
      <c r="I23" s="68">
        <v>14000</v>
      </c>
      <c r="J23" s="68">
        <v>20000</v>
      </c>
      <c r="K23" s="68">
        <v>26000</v>
      </c>
      <c r="L23" s="68"/>
      <c r="M23" s="68"/>
      <c r="N23" s="67"/>
      <c r="O23" s="67"/>
      <c r="P23" s="72"/>
      <c r="Q23" s="67"/>
      <c r="R23" s="67"/>
      <c r="S23" s="67"/>
      <c r="T23" s="67"/>
    </row>
    <row r="24" spans="1:20" ht="15.75">
      <c r="A24" s="83"/>
      <c r="B24" s="127"/>
      <c r="C24" s="110"/>
      <c r="D24" s="68"/>
      <c r="E24" s="68"/>
      <c r="F24" s="91"/>
      <c r="G24" s="67"/>
      <c r="H24" s="68"/>
      <c r="I24" s="68"/>
      <c r="J24" s="68"/>
      <c r="K24" s="68"/>
      <c r="L24" s="68"/>
      <c r="M24" s="68"/>
      <c r="N24" s="67"/>
      <c r="O24" s="67"/>
      <c r="P24" s="72"/>
      <c r="Q24" s="67"/>
      <c r="R24" s="67"/>
      <c r="S24" s="67"/>
      <c r="T24" s="67"/>
    </row>
    <row r="25" spans="1:20" ht="15.75">
      <c r="A25" s="130">
        <v>602</v>
      </c>
      <c r="B25" s="128" t="s">
        <v>93</v>
      </c>
      <c r="C25" s="111">
        <f>C26+C27+C28</f>
        <v>600000</v>
      </c>
      <c r="D25" s="111">
        <f t="shared" ref="D25:T25" si="3">D26+D27+D28</f>
        <v>50000</v>
      </c>
      <c r="E25" s="111">
        <f t="shared" si="3"/>
        <v>0</v>
      </c>
      <c r="F25" s="111">
        <f t="shared" si="3"/>
        <v>0</v>
      </c>
      <c r="G25" s="111">
        <f t="shared" si="3"/>
        <v>0</v>
      </c>
      <c r="H25" s="111">
        <f t="shared" si="3"/>
        <v>30000</v>
      </c>
      <c r="I25" s="111">
        <f t="shared" si="3"/>
        <v>20000</v>
      </c>
      <c r="J25" s="111">
        <f t="shared" si="3"/>
        <v>0</v>
      </c>
      <c r="K25" s="111">
        <f t="shared" si="3"/>
        <v>0</v>
      </c>
      <c r="L25" s="111">
        <f t="shared" si="3"/>
        <v>0</v>
      </c>
      <c r="M25" s="111">
        <f t="shared" si="3"/>
        <v>0</v>
      </c>
      <c r="N25" s="111">
        <f t="shared" si="3"/>
        <v>0</v>
      </c>
      <c r="O25" s="111">
        <f t="shared" si="3"/>
        <v>0</v>
      </c>
      <c r="P25" s="111">
        <f t="shared" si="3"/>
        <v>0</v>
      </c>
      <c r="Q25" s="111">
        <f t="shared" si="3"/>
        <v>70000</v>
      </c>
      <c r="R25" s="111">
        <f t="shared" si="3"/>
        <v>0</v>
      </c>
      <c r="S25" s="111">
        <f t="shared" si="3"/>
        <v>30000</v>
      </c>
      <c r="T25" s="111">
        <f t="shared" si="3"/>
        <v>400000</v>
      </c>
    </row>
    <row r="26" spans="1:20" ht="15.75">
      <c r="A26" s="131">
        <v>60</v>
      </c>
      <c r="B26" s="83" t="s">
        <v>88</v>
      </c>
      <c r="C26" s="64">
        <v>200000</v>
      </c>
      <c r="D26" s="67">
        <v>50000</v>
      </c>
      <c r="E26" s="67"/>
      <c r="F26" s="67"/>
      <c r="G26" s="67"/>
      <c r="H26" s="68">
        <v>30000</v>
      </c>
      <c r="I26" s="67">
        <v>20000</v>
      </c>
      <c r="J26" s="67"/>
      <c r="K26" s="67"/>
      <c r="L26" s="69"/>
      <c r="M26" s="67"/>
      <c r="N26" s="67"/>
      <c r="O26" s="67"/>
      <c r="P26" s="67"/>
      <c r="Q26" s="67">
        <v>70000</v>
      </c>
      <c r="R26" s="67"/>
      <c r="S26" s="67">
        <v>30000</v>
      </c>
      <c r="T26" s="67"/>
    </row>
    <row r="27" spans="1:20" ht="15.75">
      <c r="A27" s="131">
        <v>61</v>
      </c>
      <c r="B27" s="83" t="s">
        <v>89</v>
      </c>
      <c r="C27" s="64">
        <v>150000</v>
      </c>
      <c r="D27" s="67"/>
      <c r="E27" s="67"/>
      <c r="F27" s="67"/>
      <c r="G27" s="67"/>
      <c r="H27" s="68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8">
        <v>150000</v>
      </c>
    </row>
    <row r="28" spans="1:20" ht="15.75">
      <c r="A28" s="131">
        <v>62</v>
      </c>
      <c r="B28" s="83" t="s">
        <v>90</v>
      </c>
      <c r="C28" s="64">
        <v>250000</v>
      </c>
      <c r="D28" s="67"/>
      <c r="E28" s="67"/>
      <c r="F28" s="67"/>
      <c r="G28" s="67"/>
      <c r="H28" s="68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>
        <v>250000</v>
      </c>
    </row>
    <row r="29" spans="1:20">
      <c r="A29" s="67"/>
      <c r="B29" s="67"/>
      <c r="C29" s="67"/>
      <c r="D29" s="67"/>
      <c r="E29" s="67"/>
      <c r="F29" s="67"/>
      <c r="G29" s="67"/>
      <c r="H29" s="68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15.75">
      <c r="B30" s="116" t="s">
        <v>60</v>
      </c>
      <c r="C30" s="117">
        <f>C5+C11+C15+C25</f>
        <v>4250900</v>
      </c>
      <c r="D30" s="117">
        <f t="shared" ref="D30:T30" si="4">D5+D11+D15+D25</f>
        <v>100000</v>
      </c>
      <c r="E30" s="117">
        <f t="shared" si="4"/>
        <v>380000</v>
      </c>
      <c r="F30" s="117">
        <f t="shared" si="4"/>
        <v>119400</v>
      </c>
      <c r="G30" s="117">
        <f t="shared" si="4"/>
        <v>320000</v>
      </c>
      <c r="H30" s="117">
        <f t="shared" si="4"/>
        <v>150000</v>
      </c>
      <c r="I30" s="117">
        <f t="shared" si="4"/>
        <v>94000</v>
      </c>
      <c r="J30" s="117">
        <f t="shared" si="4"/>
        <v>55000</v>
      </c>
      <c r="K30" s="117">
        <f t="shared" si="4"/>
        <v>66000</v>
      </c>
      <c r="L30" s="133">
        <f t="shared" si="4"/>
        <v>1776000</v>
      </c>
      <c r="M30" s="117">
        <f t="shared" si="4"/>
        <v>130000</v>
      </c>
      <c r="N30" s="117">
        <f t="shared" si="4"/>
        <v>300000</v>
      </c>
      <c r="O30" s="117">
        <f t="shared" si="4"/>
        <v>15000</v>
      </c>
      <c r="P30" s="117">
        <f t="shared" si="4"/>
        <v>224500</v>
      </c>
      <c r="Q30" s="133">
        <f t="shared" si="4"/>
        <v>79000</v>
      </c>
      <c r="R30" s="133">
        <f t="shared" si="4"/>
        <v>12000</v>
      </c>
      <c r="S30" s="117">
        <f t="shared" si="4"/>
        <v>30000</v>
      </c>
      <c r="T30" s="117">
        <f t="shared" si="4"/>
        <v>400000</v>
      </c>
    </row>
    <row r="31" spans="1:20">
      <c r="B31" t="s">
        <v>94</v>
      </c>
      <c r="D31" s="132">
        <v>7</v>
      </c>
      <c r="E31" s="132">
        <v>25</v>
      </c>
      <c r="F31" s="132">
        <v>22</v>
      </c>
      <c r="G31" s="132">
        <v>21</v>
      </c>
      <c r="H31" s="132">
        <v>22</v>
      </c>
      <c r="J31" s="132">
        <v>24</v>
      </c>
      <c r="K31" s="132">
        <v>24</v>
      </c>
      <c r="M31">
        <v>27</v>
      </c>
      <c r="N31" s="132">
        <v>27</v>
      </c>
      <c r="O31" s="132">
        <v>23</v>
      </c>
      <c r="P31" s="132">
        <v>23</v>
      </c>
      <c r="S31" s="132">
        <v>28</v>
      </c>
      <c r="T31" s="132">
        <v>10</v>
      </c>
    </row>
    <row r="33" spans="3:20">
      <c r="D33" s="138"/>
      <c r="F33" s="139"/>
      <c r="G33" s="138"/>
      <c r="H33" s="138"/>
      <c r="T33" s="138"/>
    </row>
    <row r="35" spans="3:20">
      <c r="C35" s="85"/>
    </row>
  </sheetData>
  <pageMargins left="0.28000000000000003" right="0.28999999999999998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regjistri i detajuar </vt:lpstr>
      <vt:lpstr>Regjistri Prokurimeve 2020</vt:lpstr>
      <vt:lpstr>aktivitetet analitike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tuta</dc:creator>
  <cp:lastModifiedBy>dell</cp:lastModifiedBy>
  <cp:lastPrinted>2021-10-01T08:34:49Z</cp:lastPrinted>
  <dcterms:created xsi:type="dcterms:W3CDTF">2018-01-09T12:04:47Z</dcterms:created>
  <dcterms:modified xsi:type="dcterms:W3CDTF">2021-10-01T08:35:01Z</dcterms:modified>
</cp:coreProperties>
</file>